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fina Martinez\OneDrive\Escritorio\Ejecutivo 2025\"/>
    </mc:Choice>
  </mc:AlternateContent>
  <xr:revisionPtr revIDLastSave="0" documentId="8_{EAC4E260-E4D4-47BD-890E-0B364DABC71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GRESOS" sheetId="4" r:id="rId1"/>
  </sheets>
  <definedNames>
    <definedName name="_xlnm.Print_Area" localSheetId="0">INGRESOS!$A$1:$G$99</definedName>
    <definedName name="_xlnm.Print_Titles" localSheetId="0">INGRESOS!$1:$11</definedName>
  </definedNames>
  <calcPr calcId="181029"/>
</workbook>
</file>

<file path=xl/calcChain.xml><?xml version="1.0" encoding="utf-8"?>
<calcChain xmlns="http://schemas.openxmlformats.org/spreadsheetml/2006/main">
  <c r="G49" i="4" l="1"/>
  <c r="E20" i="4"/>
  <c r="B20" i="4" l="1"/>
  <c r="E70" i="4"/>
  <c r="E52" i="4"/>
  <c r="C96" i="4" l="1"/>
  <c r="D94" i="4"/>
  <c r="D96" i="4" s="1"/>
  <c r="B96" i="4"/>
  <c r="F96" i="4"/>
  <c r="E96" i="4"/>
  <c r="G96" i="4" l="1"/>
  <c r="G94" i="4"/>
  <c r="E33" i="4" l="1"/>
  <c r="E47" i="4" l="1"/>
  <c r="E77" i="4" l="1"/>
  <c r="F14" i="4" l="1"/>
  <c r="F15" i="4"/>
  <c r="F16" i="4"/>
  <c r="F17" i="4"/>
  <c r="F18" i="4"/>
  <c r="F19" i="4"/>
  <c r="F13" i="4"/>
  <c r="G13" i="4" s="1"/>
  <c r="F36" i="4"/>
  <c r="F32" i="4"/>
  <c r="F31" i="4"/>
  <c r="F30" i="4"/>
  <c r="F29" i="4"/>
  <c r="F28" i="4"/>
  <c r="F27" i="4"/>
  <c r="F26" i="4"/>
  <c r="F25" i="4"/>
  <c r="F24" i="4"/>
  <c r="F23" i="4"/>
  <c r="F22" i="4"/>
  <c r="B70" i="4" l="1"/>
  <c r="G45" i="4" l="1"/>
  <c r="F83" i="4" l="1"/>
  <c r="F81" i="4"/>
  <c r="F78" i="4"/>
  <c r="F75" i="4"/>
  <c r="F65" i="4"/>
  <c r="F66" i="4"/>
  <c r="F68" i="4"/>
  <c r="F38" i="4" l="1"/>
  <c r="G38" i="4" s="1"/>
  <c r="F37" i="4"/>
  <c r="G37" i="4" s="1"/>
  <c r="G36" i="4"/>
  <c r="F39" i="4"/>
  <c r="G39" i="4" s="1"/>
  <c r="B77" i="4" l="1"/>
  <c r="D13" i="4" l="1"/>
  <c r="E87" i="4" l="1"/>
  <c r="E82" i="4"/>
  <c r="E85" i="4" s="1"/>
  <c r="E91" i="4" l="1"/>
  <c r="B52" i="4" l="1"/>
  <c r="B33" i="4"/>
  <c r="B47" i="4" s="1"/>
  <c r="F88" i="4" l="1"/>
  <c r="G88" i="4" s="1"/>
  <c r="D88" i="4"/>
  <c r="C87" i="4" l="1"/>
  <c r="D87" i="4"/>
  <c r="B87" i="4"/>
  <c r="D81" i="4" l="1"/>
  <c r="B82" i="4"/>
  <c r="B85" i="4" l="1"/>
  <c r="B91" i="4" s="1"/>
  <c r="D82" i="4"/>
  <c r="F87" i="4"/>
  <c r="C52" i="4" l="1"/>
  <c r="C77" i="4"/>
  <c r="D52" i="4" l="1"/>
  <c r="D39" i="4" l="1"/>
  <c r="D35" i="4"/>
  <c r="C70" i="4" l="1"/>
  <c r="C85" i="4" s="1"/>
  <c r="D75" i="4" l="1"/>
  <c r="F76" i="4" l="1"/>
  <c r="G75" i="4" l="1"/>
  <c r="F79" i="4"/>
  <c r="F77" i="4" s="1"/>
  <c r="F80" i="4"/>
  <c r="G81" i="4" l="1"/>
  <c r="G77" i="4"/>
  <c r="F41" i="4"/>
  <c r="F40" i="4"/>
  <c r="C33" i="4"/>
  <c r="D36" i="4"/>
  <c r="G32" i="4"/>
  <c r="G31" i="4"/>
  <c r="D31" i="4"/>
  <c r="G30" i="4"/>
  <c r="G28" i="4" l="1"/>
  <c r="G29" i="4"/>
  <c r="G18" i="4"/>
  <c r="F35" i="4"/>
  <c r="F33" i="4" l="1"/>
  <c r="G35" i="4"/>
  <c r="G33" i="4" s="1"/>
  <c r="G27" i="4"/>
  <c r="F70" i="4"/>
  <c r="F64" i="4"/>
  <c r="F62" i="4"/>
  <c r="F60" i="4"/>
  <c r="F58" i="4"/>
  <c r="F56" i="4"/>
  <c r="G56" i="4" s="1"/>
  <c r="F54" i="4"/>
  <c r="G54" i="4" s="1"/>
  <c r="G23" i="4"/>
  <c r="G22" i="4"/>
  <c r="F82" i="4" l="1"/>
  <c r="G70" i="4"/>
  <c r="G24" i="4"/>
  <c r="G25" i="4"/>
  <c r="G17" i="4"/>
  <c r="G16" i="4"/>
  <c r="F52" i="4"/>
  <c r="F20" i="4"/>
  <c r="F85" i="4" l="1"/>
  <c r="G85" i="4" s="1"/>
  <c r="G52" i="4"/>
  <c r="C20" i="4"/>
  <c r="C47" i="4" s="1"/>
  <c r="G14" i="4"/>
  <c r="G15" i="4"/>
  <c r="G19" i="4"/>
  <c r="G26" i="4"/>
  <c r="G20" i="4" s="1"/>
  <c r="G34" i="4"/>
  <c r="G40" i="4"/>
  <c r="G41" i="4"/>
  <c r="G42" i="4"/>
  <c r="G44" i="4"/>
  <c r="G58" i="4"/>
  <c r="G60" i="4"/>
  <c r="G62" i="4"/>
  <c r="G64" i="4"/>
  <c r="G66" i="4"/>
  <c r="G68" i="4"/>
  <c r="G71" i="4"/>
  <c r="G72" i="4"/>
  <c r="G73" i="4"/>
  <c r="G74" i="4"/>
  <c r="G76" i="4"/>
  <c r="G78" i="4"/>
  <c r="G79" i="4"/>
  <c r="G80" i="4"/>
  <c r="G83" i="4"/>
  <c r="G87" i="4"/>
  <c r="D23" i="4"/>
  <c r="D24" i="4"/>
  <c r="D25" i="4"/>
  <c r="D26" i="4"/>
  <c r="D27" i="4"/>
  <c r="D28" i="4"/>
  <c r="D29" i="4"/>
  <c r="D30" i="4"/>
  <c r="D32" i="4"/>
  <c r="D37" i="4"/>
  <c r="D38" i="4"/>
  <c r="D40" i="4"/>
  <c r="D41" i="4"/>
  <c r="D42" i="4"/>
  <c r="D43" i="4"/>
  <c r="D44" i="4"/>
  <c r="D45" i="4"/>
  <c r="D54" i="4"/>
  <c r="D56" i="4"/>
  <c r="D57" i="4"/>
  <c r="D58" i="4"/>
  <c r="D60" i="4"/>
  <c r="D62" i="4"/>
  <c r="D64" i="4"/>
  <c r="D66" i="4"/>
  <c r="D68" i="4"/>
  <c r="D71" i="4"/>
  <c r="D72" i="4"/>
  <c r="D73" i="4"/>
  <c r="D74" i="4"/>
  <c r="D76" i="4"/>
  <c r="D78" i="4"/>
  <c r="D79" i="4"/>
  <c r="D80" i="4"/>
  <c r="D83" i="4"/>
  <c r="D22" i="4"/>
  <c r="D14" i="4"/>
  <c r="D15" i="4"/>
  <c r="D16" i="4"/>
  <c r="D17" i="4"/>
  <c r="D18" i="4"/>
  <c r="D19" i="4"/>
  <c r="F43" i="4"/>
  <c r="G43" i="4" s="1"/>
  <c r="G47" i="4" l="1"/>
  <c r="D20" i="4"/>
  <c r="D33" i="4"/>
  <c r="C91" i="4"/>
  <c r="D47" i="4"/>
  <c r="D77" i="4"/>
  <c r="D70" i="4"/>
  <c r="D85" i="4"/>
  <c r="F47" i="4"/>
  <c r="G82" i="4"/>
  <c r="F91" i="4" l="1"/>
  <c r="G91" i="4" s="1"/>
  <c r="D91" i="4"/>
</calcChain>
</file>

<file path=xl/sharedStrings.xml><?xml version="1.0" encoding="utf-8"?>
<sst xmlns="http://schemas.openxmlformats.org/spreadsheetml/2006/main" count="77" uniqueCount="77">
  <si>
    <t>(PESOS)</t>
  </si>
  <si>
    <t>Datos Informativos</t>
  </si>
  <si>
    <t>2. Ingresos derivados de Financiamientos con Fuente de Pago de Transferencias Federales Etiquetadas</t>
  </si>
  <si>
    <t>3. Ingresos Derivados de Financiamiento (3 = 1 + 2)</t>
  </si>
  <si>
    <t xml:space="preserve">             1) Intereses Ganados de Valores, Creditos, Bonos y Otros</t>
  </si>
  <si>
    <r>
      <t>C.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Contribuciones de Mejoras</t>
    </r>
  </si>
  <si>
    <r>
      <t>D.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Derechos</t>
    </r>
  </si>
  <si>
    <r>
      <t>G.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Ingresos por Ventas de Bienes y Servicios</t>
    </r>
  </si>
  <si>
    <r>
      <t>H.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Participaciones</t>
    </r>
  </si>
  <si>
    <r>
      <t>D.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Transferencias, Subsidios y Subvenciones, y Pensiones y Jubilaciones</t>
    </r>
  </si>
  <si>
    <r>
      <t>E.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Otras Transferencias Federales Etiquetadas</t>
    </r>
  </si>
  <si>
    <r>
      <t>A.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Impuestos</t>
    </r>
  </si>
  <si>
    <r>
      <t>B.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Cuotas y Aportaciones de Seguridad Social</t>
    </r>
  </si>
  <si>
    <r>
      <t>E.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Productos</t>
    </r>
  </si>
  <si>
    <r>
      <t>F.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Aprovechamientos</t>
    </r>
  </si>
  <si>
    <r>
      <t>I.</t>
    </r>
    <r>
      <rPr>
        <sz val="8"/>
        <color theme="1"/>
        <rFont val="Times New Roman"/>
        <family val="1"/>
      </rPr>
      <t xml:space="preserve">      </t>
    </r>
    <r>
      <rPr>
        <sz val="8"/>
        <color theme="1"/>
        <rFont val="Arial"/>
        <family val="2"/>
      </rPr>
      <t>Incentivos Derivados de la Colaboración Fiscal</t>
    </r>
  </si>
  <si>
    <r>
      <t>K.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Convenios</t>
    </r>
  </si>
  <si>
    <r>
      <t>Concepto</t>
    </r>
    <r>
      <rPr>
        <b/>
        <sz val="10"/>
        <color rgb="FFFF0000"/>
        <rFont val="Arial"/>
        <family val="2"/>
      </rPr>
      <t xml:space="preserve"> </t>
    </r>
  </si>
  <si>
    <t>Estado Analítico de Ingresos Detallado - LDF</t>
  </si>
  <si>
    <t>Estimado</t>
  </si>
  <si>
    <t>Ampliaciones/
(Reducciones)</t>
  </si>
  <si>
    <t>Modificado</t>
  </si>
  <si>
    <t>Devengado</t>
  </si>
  <si>
    <t>Recaudado</t>
  </si>
  <si>
    <t>Diferencia</t>
  </si>
  <si>
    <t>Ingreso</t>
  </si>
  <si>
    <t>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</si>
  <si>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</si>
  <si>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</si>
  <si>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</si>
  <si>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</si>
  <si>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</si>
  <si>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</si>
  <si>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</si>
  <si>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</si>
  <si>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</si>
  <si>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</si>
  <si>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 de Estabilización de los Ingresos de las Entidades Federativas</t>
  </si>
  <si>
    <t>(I=i1+i2+i3+i4+i5)</t>
  </si>
  <si>
    <t>i1) Tenencia o Uso de Vehículos</t>
  </si>
  <si>
    <t>i2) Fondo de Compensación de ISAN</t>
  </si>
  <si>
    <t>i3) Impuesto Sobre Automoviles Nuevos</t>
  </si>
  <si>
    <t>i4) Fondo de Compensación de Repecos-Intermedios</t>
  </si>
  <si>
    <t>i5) Otros Incentivos Económicos</t>
  </si>
  <si>
    <t>k1) Otros Convenios y Subsidios</t>
  </si>
  <si>
    <t>l1) Participaciones en Ingresos Locales</t>
  </si>
  <si>
    <t>l2) Otros Ingresos de Libre Disposición</t>
  </si>
  <si>
    <t xml:space="preserve">Ingresos de Libre Disposición </t>
  </si>
  <si>
    <r>
      <t>I.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Total de Ingresos de Libre Disposición
(I=A+B+C+D+E+F+G+H+I+J+K+L)</t>
    </r>
  </si>
  <si>
    <t xml:space="preserve">Transferencias Federales Etiquetadas </t>
  </si>
  <si>
    <t xml:space="preserve">Ingresos Excedentes de Ingresos de Libre Disposición
</t>
  </si>
  <si>
    <t>a1) Fondo de Aportaciones para la Nómina Educativa y Gasto Operativo</t>
  </si>
  <si>
    <t xml:space="preserve">a2) Fondo de Aportaciones para los Servicios de Salud </t>
  </si>
  <si>
    <t>a3) Fondo de Aportaciones para la Infraestructura Social</t>
  </si>
  <si>
    <t xml:space="preserve">a4) Fondo de Aportaciones para el Fortalecimiento de los Municipios y de las Demarcaciones Territoriales del Distrito Federal </t>
  </si>
  <si>
    <t>a6) Fondo de Aportaciones para la Educación Tecnológica y de Adultos</t>
  </si>
  <si>
    <t>a5) Fondo de Aportaciones Múltiples</t>
  </si>
  <si>
    <t>a7) Fondo de Aportaciones para la Seguridad Pública de los Estados y del Distrito Federal</t>
  </si>
  <si>
    <t>a8) Fondo de Aportaciones para el Fortalecimiento de las Entidades Federativas</t>
  </si>
  <si>
    <r>
      <t>A.</t>
    </r>
    <r>
      <rPr>
        <sz val="8"/>
        <color theme="1"/>
        <rFont val="Times New Roman"/>
        <family val="1"/>
      </rPr>
      <t>    </t>
    </r>
    <r>
      <rPr>
        <sz val="8"/>
        <color theme="1"/>
        <rFont val="Arial"/>
        <family val="2"/>
      </rPr>
      <t>Aportaciones(A= a1+a2+a3+a4+a5+a6+a7+a8)</t>
    </r>
  </si>
  <si>
    <r>
      <t>B.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Convenios (B= b1+b2+b3+b4)</t>
    </r>
  </si>
  <si>
    <t xml:space="preserve">b1) Convenios de Protección Social en Salud </t>
  </si>
  <si>
    <t>b2) Convenios de Descentralización</t>
  </si>
  <si>
    <t>b3) Convenios de Reasignación</t>
  </si>
  <si>
    <r>
      <t>C.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Fondos Distintos de Aportaciones (C=c1+c2)</t>
    </r>
  </si>
  <si>
    <t>c1) Fondo para Entidades Federativas y Municipios Productores de Hidrocarburos</t>
  </si>
  <si>
    <t>c2) Fondo Minero</t>
  </si>
  <si>
    <r>
      <t>II.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Total de Transferencias Federales Etiquetadas (II= A+B+C+D+E)</t>
    </r>
  </si>
  <si>
    <r>
      <t>IV.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>Total de Ingresos (IV=I+II+III)</t>
    </r>
  </si>
  <si>
    <t>1. Ingresos Derivados de Financiamientos con Fuente de Pago de Ingresos de Libre Disposición</t>
  </si>
  <si>
    <r>
      <t>III.</t>
    </r>
    <r>
      <rPr>
        <b/>
        <sz val="8"/>
        <color theme="1"/>
        <rFont val="Times New Roman"/>
        <family val="1"/>
      </rPr>
      <t xml:space="preserve">   </t>
    </r>
    <r>
      <rPr>
        <b/>
        <sz val="8"/>
        <color theme="1"/>
        <rFont val="Arial"/>
        <family val="2"/>
      </rPr>
      <t xml:space="preserve">Ingresos Derivados de Financiamientos </t>
    </r>
  </si>
  <si>
    <r>
      <t>A.</t>
    </r>
    <r>
      <rPr>
        <sz val="8"/>
        <color theme="1"/>
        <rFont val="Times New Roman"/>
        <family val="1"/>
      </rPr>
      <t xml:space="preserve">    </t>
    </r>
    <r>
      <rPr>
        <sz val="8"/>
        <color theme="1"/>
        <rFont val="Arial"/>
        <family val="2"/>
      </rPr>
      <t>Ingresos Derivados de Financiamientos</t>
    </r>
  </si>
  <si>
    <t>b4) Otros Convenios y Subsidios</t>
  </si>
  <si>
    <r>
      <t>L.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Otros Ingresos de Libre Disposición (L=l1+l2)</t>
    </r>
  </si>
  <si>
    <r>
      <t>J.</t>
    </r>
    <r>
      <rPr>
        <sz val="8"/>
        <color theme="1"/>
        <rFont val="Times New Roman"/>
        <family val="1"/>
      </rPr>
      <t xml:space="preserve">     </t>
    </r>
    <r>
      <rPr>
        <sz val="8"/>
        <color theme="1"/>
        <rFont val="Arial"/>
        <family val="2"/>
      </rPr>
      <t>Transferencias y Asignaciones</t>
    </r>
  </si>
  <si>
    <t>Del 1 de enero al 31 de diciembre de 2025</t>
  </si>
  <si>
    <t>PODER EJECUTIVO DEL ESTADO DE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</si>
</sst>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[$€-2]* #,##0.00_-;\-[$€-2]* #,##0.00_-;_-[$€-2]* &quot;-&quot;??_-"/>
    <numFmt numFmtId="166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7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.6"/>
      <color theme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0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165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43" fontId="0" fillId="0" borderId="0" xfId="0" applyNumberFormat="1"/>
    <xf numFmtId="0" fontId="6" fillId="0" borderId="4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3"/>
    </xf>
    <xf numFmtId="0" fontId="5" fillId="0" borderId="6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3" fillId="0" borderId="0" xfId="0" applyFont="1"/>
    <xf numFmtId="164" fontId="5" fillId="0" borderId="6" xfId="0" applyNumberFormat="1" applyFont="1" applyBorder="1" applyAlignment="1">
      <alignment horizontal="justify" vertical="center" wrapText="1"/>
    </xf>
    <xf numFmtId="164" fontId="14" fillId="0" borderId="6" xfId="28" applyNumberFormat="1" applyFont="1" applyFill="1" applyBorder="1" applyAlignment="1">
      <alignment horizontal="justify" vertical="center" wrapText="1"/>
    </xf>
    <xf numFmtId="0" fontId="11" fillId="0" borderId="0" xfId="0" applyFont="1" applyAlignment="1">
      <alignment horizontal="left" indent="2"/>
    </xf>
    <xf numFmtId="0" fontId="9" fillId="3" borderId="1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 indent="5"/>
    </xf>
    <xf numFmtId="164" fontId="6" fillId="0" borderId="6" xfId="0" applyNumberFormat="1" applyFont="1" applyBorder="1" applyAlignment="1">
      <alignment horizontal="justify" vertical="center" wrapText="1"/>
    </xf>
    <xf numFmtId="0" fontId="15" fillId="0" borderId="0" xfId="0" applyFont="1" applyAlignment="1">
      <alignment horizontal="left" indent="2"/>
    </xf>
    <xf numFmtId="164" fontId="6" fillId="0" borderId="6" xfId="28" applyNumberFormat="1" applyFont="1" applyFill="1" applyBorder="1" applyAlignment="1">
      <alignment horizontal="justify" vertical="center" wrapText="1"/>
    </xf>
    <xf numFmtId="164" fontId="5" fillId="0" borderId="6" xfId="28" applyNumberFormat="1" applyFont="1" applyFill="1" applyBorder="1" applyAlignment="1">
      <alignment horizontal="justify" vertical="center" wrapText="1"/>
    </xf>
    <xf numFmtId="164" fontId="0" fillId="0" borderId="0" xfId="0" applyNumberFormat="1"/>
    <xf numFmtId="164" fontId="5" fillId="4" borderId="6" xfId="0" applyNumberFormat="1" applyFont="1" applyFill="1" applyBorder="1" applyAlignment="1">
      <alignment horizontal="justify" vertical="center" wrapText="1"/>
    </xf>
    <xf numFmtId="164" fontId="5" fillId="4" borderId="6" xfId="28" applyNumberFormat="1" applyFont="1" applyFill="1" applyBorder="1" applyAlignment="1">
      <alignment horizontal="justify" vertical="center" wrapText="1"/>
    </xf>
    <xf numFmtId="3" fontId="0" fillId="0" borderId="0" xfId="0" applyNumberFormat="1"/>
    <xf numFmtId="164" fontId="5" fillId="0" borderId="18" xfId="28" applyNumberFormat="1" applyFont="1" applyFill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43" fontId="0" fillId="0" borderId="0" xfId="28" applyFont="1"/>
    <xf numFmtId="43" fontId="13" fillId="0" borderId="0" xfId="28" applyFont="1"/>
    <xf numFmtId="43" fontId="0" fillId="0" borderId="0" xfId="28" applyFont="1" applyFill="1"/>
    <xf numFmtId="0" fontId="5" fillId="0" borderId="17" xfId="0" applyFont="1" applyBorder="1" applyAlignment="1">
      <alignment horizontal="left" vertical="center" wrapText="1" indent="5"/>
    </xf>
    <xf numFmtId="0" fontId="6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 indent="1"/>
    </xf>
    <xf numFmtId="43" fontId="5" fillId="0" borderId="6" xfId="28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43" fontId="19" fillId="0" borderId="0" xfId="0" applyNumberFormat="1" applyFont="1"/>
    <xf numFmtId="164" fontId="13" fillId="0" borderId="0" xfId="0" applyNumberFormat="1" applyFont="1"/>
    <xf numFmtId="43" fontId="5" fillId="0" borderId="6" xfId="28" applyFont="1" applyBorder="1" applyAlignment="1">
      <alignment horizontal="center" vertical="center" wrapText="1"/>
    </xf>
    <xf numFmtId="43" fontId="5" fillId="0" borderId="6" xfId="28" applyFont="1" applyFill="1" applyBorder="1" applyAlignment="1">
      <alignment horizontal="justify" vertical="center" wrapText="1"/>
    </xf>
    <xf numFmtId="43" fontId="20" fillId="0" borderId="0" xfId="0" applyNumberFormat="1" applyFont="1"/>
    <xf numFmtId="4" fontId="20" fillId="0" borderId="0" xfId="0" applyNumberFormat="1" applyFont="1"/>
    <xf numFmtId="3" fontId="19" fillId="0" borderId="0" xfId="0" applyNumberFormat="1" applyFont="1"/>
    <xf numFmtId="43" fontId="5" fillId="0" borderId="6" xfId="28" applyFont="1" applyBorder="1" applyAlignment="1">
      <alignment horizontal="right" vertical="center" wrapText="1"/>
    </xf>
    <xf numFmtId="3" fontId="11" fillId="0" borderId="0" xfId="0" applyNumberFormat="1" applyFont="1" applyAlignment="1">
      <alignment horizontal="left" indent="2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</cellXfs>
  <cellStyles count="80">
    <cellStyle name="Euro" xfId="35" xr:uid="{00000000-0005-0000-0000-000000000000}"/>
    <cellStyle name="Hipervínculo 2" xfId="77" xr:uid="{00000000-0005-0000-0000-000001000000}"/>
    <cellStyle name="Hipervínculo 3" xfId="79" xr:uid="{00000000-0005-0000-0000-000002000000}"/>
    <cellStyle name="Millares" xfId="28" builtinId="3"/>
    <cellStyle name="Millares 10" xfId="36" xr:uid="{00000000-0005-0000-0000-000004000000}"/>
    <cellStyle name="Millares 11" xfId="37" xr:uid="{00000000-0005-0000-0000-000005000000}"/>
    <cellStyle name="Millares 12" xfId="38" xr:uid="{00000000-0005-0000-0000-000006000000}"/>
    <cellStyle name="Millares 13" xfId="39" xr:uid="{00000000-0005-0000-0000-000007000000}"/>
    <cellStyle name="Millares 14" xfId="40" xr:uid="{00000000-0005-0000-0000-000008000000}"/>
    <cellStyle name="Millares 15" xfId="41" xr:uid="{00000000-0005-0000-0000-000009000000}"/>
    <cellStyle name="Millares 15 2" xfId="42" xr:uid="{00000000-0005-0000-0000-00000A000000}"/>
    <cellStyle name="Millares 16" xfId="43" xr:uid="{00000000-0005-0000-0000-00000B000000}"/>
    <cellStyle name="Millares 17" xfId="44" xr:uid="{00000000-0005-0000-0000-00000C000000}"/>
    <cellStyle name="Millares 18" xfId="45" xr:uid="{00000000-0005-0000-0000-00000D000000}"/>
    <cellStyle name="Millares 2" xfId="1" xr:uid="{00000000-0005-0000-0000-00000E000000}"/>
    <cellStyle name="Millares 2 2" xfId="4" xr:uid="{00000000-0005-0000-0000-00000F000000}"/>
    <cellStyle name="Millares 2 2 2" xfId="5" xr:uid="{00000000-0005-0000-0000-000010000000}"/>
    <cellStyle name="Millares 2 3" xfId="6" xr:uid="{00000000-0005-0000-0000-000011000000}"/>
    <cellStyle name="Millares 2 4" xfId="46" xr:uid="{00000000-0005-0000-0000-000012000000}"/>
    <cellStyle name="Millares 3" xfId="7" xr:uid="{00000000-0005-0000-0000-000013000000}"/>
    <cellStyle name="Millares 3 2" xfId="8" xr:uid="{00000000-0005-0000-0000-000014000000}"/>
    <cellStyle name="Millares 3 3" xfId="47" xr:uid="{00000000-0005-0000-0000-000015000000}"/>
    <cellStyle name="Millares 4" xfId="3" xr:uid="{00000000-0005-0000-0000-000016000000}"/>
    <cellStyle name="Millares 4 2" xfId="9" xr:uid="{00000000-0005-0000-0000-000017000000}"/>
    <cellStyle name="Millares 4 2 2" xfId="25" xr:uid="{00000000-0005-0000-0000-000018000000}"/>
    <cellStyle name="Millares 4 2 2 2" xfId="29" xr:uid="{00000000-0005-0000-0000-000019000000}"/>
    <cellStyle name="Millares 4 2 3" xfId="78" xr:uid="{00000000-0005-0000-0000-00001A000000}"/>
    <cellStyle name="Millares 4 3" xfId="48" xr:uid="{00000000-0005-0000-0000-00001B000000}"/>
    <cellStyle name="Millares 5" xfId="10" xr:uid="{00000000-0005-0000-0000-00001C000000}"/>
    <cellStyle name="Millares 5 2" xfId="49" xr:uid="{00000000-0005-0000-0000-00001D000000}"/>
    <cellStyle name="Millares 6" xfId="11" xr:uid="{00000000-0005-0000-0000-00001E000000}"/>
    <cellStyle name="Millares 7" xfId="12" xr:uid="{00000000-0005-0000-0000-00001F000000}"/>
    <cellStyle name="Millares 7 2" xfId="30" xr:uid="{00000000-0005-0000-0000-000020000000}"/>
    <cellStyle name="Millares 7 3" xfId="50" xr:uid="{00000000-0005-0000-0000-000021000000}"/>
    <cellStyle name="Millares 8" xfId="13" xr:uid="{00000000-0005-0000-0000-000022000000}"/>
    <cellStyle name="Millares 8 2" xfId="31" xr:uid="{00000000-0005-0000-0000-000023000000}"/>
    <cellStyle name="Millares 8 3" xfId="51" xr:uid="{00000000-0005-0000-0000-000024000000}"/>
    <cellStyle name="Millares 9" xfId="52" xr:uid="{00000000-0005-0000-0000-000025000000}"/>
    <cellStyle name="Moneda 2" xfId="53" xr:uid="{00000000-0005-0000-0000-000026000000}"/>
    <cellStyle name="Moneda 3" xfId="54" xr:uid="{00000000-0005-0000-0000-000027000000}"/>
    <cellStyle name="Normal" xfId="0" builtinId="0"/>
    <cellStyle name="Normal 10" xfId="33" xr:uid="{00000000-0005-0000-0000-000029000000}"/>
    <cellStyle name="Normal 11" xfId="55" xr:uid="{00000000-0005-0000-0000-00002A000000}"/>
    <cellStyle name="Normal 12" xfId="56" xr:uid="{00000000-0005-0000-0000-00002B000000}"/>
    <cellStyle name="Normal 13" xfId="57" xr:uid="{00000000-0005-0000-0000-00002C000000}"/>
    <cellStyle name="Normal 14" xfId="58" xr:uid="{00000000-0005-0000-0000-00002D000000}"/>
    <cellStyle name="Normal 15" xfId="59" xr:uid="{00000000-0005-0000-0000-00002E000000}"/>
    <cellStyle name="Normal 16" xfId="60" xr:uid="{00000000-0005-0000-0000-00002F000000}"/>
    <cellStyle name="Normal 17" xfId="61" xr:uid="{00000000-0005-0000-0000-000030000000}"/>
    <cellStyle name="Normal 18" xfId="62" xr:uid="{00000000-0005-0000-0000-000031000000}"/>
    <cellStyle name="Normal 19" xfId="63" xr:uid="{00000000-0005-0000-0000-000032000000}"/>
    <cellStyle name="Normal 2" xfId="14" xr:uid="{00000000-0005-0000-0000-000033000000}"/>
    <cellStyle name="Normal 2 2" xfId="2" xr:uid="{00000000-0005-0000-0000-000034000000}"/>
    <cellStyle name="Normal 2 3" xfId="64" xr:uid="{00000000-0005-0000-0000-000035000000}"/>
    <cellStyle name="Normal 20" xfId="65" xr:uid="{00000000-0005-0000-0000-000036000000}"/>
    <cellStyle name="Normal 21" xfId="66" xr:uid="{00000000-0005-0000-0000-000037000000}"/>
    <cellStyle name="Normal 21 2" xfId="67" xr:uid="{00000000-0005-0000-0000-000038000000}"/>
    <cellStyle name="Normal 22" xfId="68" xr:uid="{00000000-0005-0000-0000-000039000000}"/>
    <cellStyle name="Normal 22 2" xfId="69" xr:uid="{00000000-0005-0000-0000-00003A000000}"/>
    <cellStyle name="Normal 23" xfId="70" xr:uid="{00000000-0005-0000-0000-00003B000000}"/>
    <cellStyle name="Normal 24" xfId="71" xr:uid="{00000000-0005-0000-0000-00003C000000}"/>
    <cellStyle name="Normal 25" xfId="34" xr:uid="{00000000-0005-0000-0000-00003D000000}"/>
    <cellStyle name="Normal 26" xfId="72" xr:uid="{00000000-0005-0000-0000-00003E000000}"/>
    <cellStyle name="Normal 3" xfId="15" xr:uid="{00000000-0005-0000-0000-00003F000000}"/>
    <cellStyle name="Normal 3 2" xfId="16" xr:uid="{00000000-0005-0000-0000-000040000000}"/>
    <cellStyle name="Normal 3 2 2" xfId="73" xr:uid="{00000000-0005-0000-0000-000041000000}"/>
    <cellStyle name="Normal 3 3" xfId="17" xr:uid="{00000000-0005-0000-0000-000042000000}"/>
    <cellStyle name="Normal 3 3 2" xfId="26" xr:uid="{00000000-0005-0000-0000-000043000000}"/>
    <cellStyle name="Normal 3 4" xfId="18" xr:uid="{00000000-0005-0000-0000-000044000000}"/>
    <cellStyle name="Normal 4" xfId="19" xr:uid="{00000000-0005-0000-0000-000045000000}"/>
    <cellStyle name="Normal 5" xfId="20" xr:uid="{00000000-0005-0000-0000-000046000000}"/>
    <cellStyle name="Normal 5 2" xfId="27" xr:uid="{00000000-0005-0000-0000-000047000000}"/>
    <cellStyle name="Normal 6" xfId="21" xr:uid="{00000000-0005-0000-0000-000048000000}"/>
    <cellStyle name="Normal 6 2" xfId="22" xr:uid="{00000000-0005-0000-0000-000049000000}"/>
    <cellStyle name="Normal 7" xfId="23" xr:uid="{00000000-0005-0000-0000-00004A000000}"/>
    <cellStyle name="Normal 7 2" xfId="32" xr:uid="{00000000-0005-0000-0000-00004B000000}"/>
    <cellStyle name="Normal 8" xfId="24" xr:uid="{00000000-0005-0000-0000-00004C000000}"/>
    <cellStyle name="Normal 8 2" xfId="74" xr:uid="{00000000-0005-0000-0000-00004D000000}"/>
    <cellStyle name="Normal 9" xfId="75" xr:uid="{00000000-0005-0000-0000-00004E000000}"/>
    <cellStyle name="Porcentual 2" xfId="76" xr:uid="{00000000-0005-0000-0000-00004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0</xdr:row>
      <xdr:rowOff>66674</xdr:rowOff>
    </xdr:from>
    <xdr:to>
      <xdr:col>6</xdr:col>
      <xdr:colOff>895350</xdr:colOff>
      <xdr:row>2</xdr:row>
      <xdr:rowOff>180975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3" t="16529" r="2539" b="22865"/>
        <a:stretch/>
      </xdr:blipFill>
      <xdr:spPr bwMode="auto">
        <a:xfrm>
          <a:off x="5543550" y="66674"/>
          <a:ext cx="2952750" cy="590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K106"/>
  <sheetViews>
    <sheetView showGridLines="0" tabSelected="1" zoomScaleNormal="100" zoomScaleSheetLayoutView="100" workbookViewId="0">
      <selection activeCell="A5" sqref="A5:G5"/>
    </sheetView>
  </sheetViews>
  <sheetFormatPr baseColWidth="10" defaultColWidth="11.42578125" defaultRowHeight="15" x14ac:dyDescent="0.25"/>
  <cols>
    <col min="1" max="1" width="43.42578125" customWidth="1"/>
    <col min="2" max="2" width="14.42578125" customWidth="1"/>
    <col min="3" max="3" width="14.140625" customWidth="1"/>
    <col min="4" max="4" width="12.42578125" customWidth="1"/>
    <col min="5" max="5" width="15.42578125" customWidth="1"/>
    <col min="6" max="7" width="13.7109375" customWidth="1"/>
    <col min="8" max="8" width="16" bestFit="1" customWidth="1"/>
    <col min="9" max="9" width="14.7109375" style="25" bestFit="1" customWidth="1"/>
    <col min="10" max="10" width="18.7109375" bestFit="1" customWidth="1"/>
    <col min="11" max="11" width="17.7109375" bestFit="1" customWidth="1"/>
  </cols>
  <sheetData>
    <row r="1" spans="1:9" ht="18.75" x14ac:dyDescent="0.3">
      <c r="A1" s="15"/>
      <c r="B1" s="40"/>
    </row>
    <row r="2" spans="1:9" ht="18.75" x14ac:dyDescent="0.3">
      <c r="A2" s="11"/>
      <c r="B2" s="39"/>
      <c r="C2" s="21"/>
    </row>
    <row r="3" spans="1:9" ht="18.75" x14ac:dyDescent="0.3">
      <c r="A3" s="43"/>
      <c r="B3" s="36"/>
      <c r="C3" s="21"/>
      <c r="D3" s="41"/>
    </row>
    <row r="4" spans="1:9" ht="9" customHeight="1" thickBot="1" x14ac:dyDescent="0.35">
      <c r="A4" s="11"/>
    </row>
    <row r="5" spans="1:9" x14ac:dyDescent="0.25">
      <c r="A5" s="44" t="s">
        <v>76</v>
      </c>
      <c r="B5" s="45"/>
      <c r="C5" s="45"/>
      <c r="D5" s="45"/>
      <c r="E5" s="45"/>
      <c r="F5" s="45"/>
      <c r="G5" s="46"/>
    </row>
    <row r="6" spans="1:9" x14ac:dyDescent="0.25">
      <c r="A6" s="47" t="s">
        <v>18</v>
      </c>
      <c r="B6" s="48"/>
      <c r="C6" s="48"/>
      <c r="D6" s="48"/>
      <c r="E6" s="48"/>
      <c r="F6" s="48"/>
      <c r="G6" s="49"/>
    </row>
    <row r="7" spans="1:9" x14ac:dyDescent="0.25">
      <c r="A7" s="47" t="s">
        <v>75</v>
      </c>
      <c r="B7" s="48"/>
      <c r="C7" s="48"/>
      <c r="D7" s="48"/>
      <c r="E7" s="48"/>
      <c r="F7" s="48"/>
      <c r="G7" s="49"/>
    </row>
    <row r="8" spans="1:9" ht="15.75" thickBot="1" x14ac:dyDescent="0.3">
      <c r="A8" s="50" t="s">
        <v>0</v>
      </c>
      <c r="B8" s="51"/>
      <c r="C8" s="51"/>
      <c r="D8" s="51"/>
      <c r="E8" s="51"/>
      <c r="F8" s="51"/>
      <c r="G8" s="52"/>
    </row>
    <row r="9" spans="1:9" ht="15.75" thickBot="1" x14ac:dyDescent="0.3">
      <c r="A9" s="53" t="s">
        <v>17</v>
      </c>
      <c r="B9" s="57" t="s">
        <v>25</v>
      </c>
      <c r="C9" s="58"/>
      <c r="D9" s="58"/>
      <c r="E9" s="58"/>
      <c r="F9" s="59"/>
      <c r="G9" s="55" t="s">
        <v>24</v>
      </c>
    </row>
    <row r="10" spans="1:9" s="8" customFormat="1" ht="40.5" customHeight="1" thickBot="1" x14ac:dyDescent="0.25">
      <c r="A10" s="54"/>
      <c r="B10" s="6" t="s">
        <v>19</v>
      </c>
      <c r="C10" s="7" t="s">
        <v>20</v>
      </c>
      <c r="D10" s="7" t="s">
        <v>21</v>
      </c>
      <c r="E10" s="12" t="s">
        <v>22</v>
      </c>
      <c r="F10" s="12" t="s">
        <v>23</v>
      </c>
      <c r="G10" s="56"/>
      <c r="I10" s="26"/>
    </row>
    <row r="11" spans="1:9" ht="4.5" customHeight="1" x14ac:dyDescent="0.25">
      <c r="A11" s="23"/>
      <c r="B11" s="24"/>
      <c r="C11" s="24"/>
      <c r="D11" s="24"/>
      <c r="E11" s="24"/>
      <c r="F11" s="24"/>
      <c r="G11" s="24"/>
    </row>
    <row r="12" spans="1:9" x14ac:dyDescent="0.25">
      <c r="A12" s="2" t="s">
        <v>47</v>
      </c>
      <c r="B12" s="16"/>
      <c r="C12" s="16"/>
      <c r="D12" s="16"/>
      <c r="E12" s="16"/>
      <c r="F12" s="16"/>
      <c r="G12" s="16"/>
    </row>
    <row r="13" spans="1:9" ht="11.25" customHeight="1" x14ac:dyDescent="0.25">
      <c r="A13" s="4" t="s">
        <v>11</v>
      </c>
      <c r="B13" s="17">
        <v>2172361309</v>
      </c>
      <c r="C13" s="17">
        <v>0</v>
      </c>
      <c r="D13" s="17">
        <f>B13+C13</f>
        <v>2172361309</v>
      </c>
      <c r="E13" s="17">
        <v>2422677822</v>
      </c>
      <c r="F13" s="17">
        <f>E13</f>
        <v>2422677822</v>
      </c>
      <c r="G13" s="17">
        <f t="shared" ref="G13:G19" si="0">F13-B13</f>
        <v>250316513</v>
      </c>
      <c r="H13" s="18"/>
      <c r="I13" s="27"/>
    </row>
    <row r="14" spans="1:9" ht="11.25" customHeight="1" x14ac:dyDescent="0.25">
      <c r="A14" s="4" t="s">
        <v>12</v>
      </c>
      <c r="B14" s="17">
        <v>0</v>
      </c>
      <c r="C14" s="17">
        <v>0</v>
      </c>
      <c r="D14" s="17">
        <f t="shared" ref="D14:D19" si="1">B14+C14</f>
        <v>0</v>
      </c>
      <c r="E14" s="17">
        <v>0</v>
      </c>
      <c r="F14" s="17">
        <f t="shared" ref="F14:F19" si="2">E14</f>
        <v>0</v>
      </c>
      <c r="G14" s="17">
        <f t="shared" si="0"/>
        <v>0</v>
      </c>
      <c r="H14" s="18"/>
      <c r="I14" s="27"/>
    </row>
    <row r="15" spans="1:9" ht="11.25" customHeight="1" x14ac:dyDescent="0.25">
      <c r="A15" s="4" t="s">
        <v>5</v>
      </c>
      <c r="B15" s="17">
        <v>0</v>
      </c>
      <c r="C15" s="17">
        <v>0</v>
      </c>
      <c r="D15" s="17">
        <f t="shared" si="1"/>
        <v>0</v>
      </c>
      <c r="E15" s="17">
        <v>0</v>
      </c>
      <c r="F15" s="17">
        <f t="shared" si="2"/>
        <v>0</v>
      </c>
      <c r="G15" s="17">
        <f t="shared" si="0"/>
        <v>0</v>
      </c>
      <c r="H15" s="18"/>
      <c r="I15" s="27"/>
    </row>
    <row r="16" spans="1:9" ht="11.25" customHeight="1" x14ac:dyDescent="0.25">
      <c r="A16" s="4" t="s">
        <v>6</v>
      </c>
      <c r="B16" s="17">
        <v>2709791678</v>
      </c>
      <c r="C16" s="17">
        <v>0</v>
      </c>
      <c r="D16" s="17">
        <f t="shared" si="1"/>
        <v>2709791678</v>
      </c>
      <c r="E16" s="17">
        <v>2963447054.6899996</v>
      </c>
      <c r="F16" s="17">
        <f t="shared" si="2"/>
        <v>2963447054.6899996</v>
      </c>
      <c r="G16" s="17">
        <f t="shared" si="0"/>
        <v>253655376.68999958</v>
      </c>
      <c r="H16" s="18"/>
      <c r="I16" s="27"/>
    </row>
    <row r="17" spans="1:9" ht="11.25" customHeight="1" x14ac:dyDescent="0.25">
      <c r="A17" s="4" t="s">
        <v>13</v>
      </c>
      <c r="B17" s="17">
        <v>215311556</v>
      </c>
      <c r="C17" s="17">
        <v>0</v>
      </c>
      <c r="D17" s="17">
        <f t="shared" si="1"/>
        <v>215311556</v>
      </c>
      <c r="E17" s="17">
        <v>858110076.05999994</v>
      </c>
      <c r="F17" s="17">
        <f t="shared" si="2"/>
        <v>858110076.05999994</v>
      </c>
      <c r="G17" s="17">
        <f t="shared" si="0"/>
        <v>642798520.05999994</v>
      </c>
      <c r="H17" s="18"/>
      <c r="I17" s="27"/>
    </row>
    <row r="18" spans="1:9" ht="11.25" customHeight="1" x14ac:dyDescent="0.25">
      <c r="A18" s="4" t="s">
        <v>14</v>
      </c>
      <c r="B18" s="17">
        <v>126191969</v>
      </c>
      <c r="C18" s="17">
        <v>0</v>
      </c>
      <c r="D18" s="17">
        <f t="shared" si="1"/>
        <v>126191969</v>
      </c>
      <c r="E18" s="17">
        <v>668079206.08999991</v>
      </c>
      <c r="F18" s="17">
        <f t="shared" si="2"/>
        <v>668079206.08999991</v>
      </c>
      <c r="G18" s="17">
        <f t="shared" si="0"/>
        <v>541887237.08999991</v>
      </c>
      <c r="H18" s="18"/>
      <c r="I18" s="27"/>
    </row>
    <row r="19" spans="1:9" ht="11.25" customHeight="1" x14ac:dyDescent="0.25">
      <c r="A19" s="4" t="s">
        <v>7</v>
      </c>
      <c r="B19" s="16">
        <v>0</v>
      </c>
      <c r="C19" s="16">
        <v>0</v>
      </c>
      <c r="D19" s="16">
        <f t="shared" si="1"/>
        <v>0</v>
      </c>
      <c r="E19" s="17">
        <v>0</v>
      </c>
      <c r="F19" s="17">
        <f t="shared" si="2"/>
        <v>0</v>
      </c>
      <c r="G19" s="17">
        <f t="shared" si="0"/>
        <v>0</v>
      </c>
      <c r="H19" s="18"/>
      <c r="I19" s="27"/>
    </row>
    <row r="20" spans="1:9" ht="10.9" customHeight="1" x14ac:dyDescent="0.25">
      <c r="A20" s="4" t="s">
        <v>8</v>
      </c>
      <c r="B20" s="16">
        <f t="shared" ref="B20:G20" si="3">B22+B23+B24+B25+B26+B27+B28+B29+B30+B31+B32</f>
        <v>34265855333</v>
      </c>
      <c r="C20" s="16">
        <f t="shared" si="3"/>
        <v>0</v>
      </c>
      <c r="D20" s="16">
        <f t="shared" si="3"/>
        <v>34265855333</v>
      </c>
      <c r="E20" s="16">
        <f t="shared" si="3"/>
        <v>35438581158</v>
      </c>
      <c r="F20" s="16">
        <f t="shared" si="3"/>
        <v>35438581158</v>
      </c>
      <c r="G20" s="16">
        <f t="shared" si="3"/>
        <v>1172725825</v>
      </c>
      <c r="H20" s="18"/>
      <c r="I20" s="27"/>
    </row>
    <row r="21" spans="1:9" ht="11.25" customHeight="1" x14ac:dyDescent="0.25">
      <c r="A21" s="4" t="s">
        <v>26</v>
      </c>
      <c r="B21" s="17"/>
      <c r="C21" s="17"/>
      <c r="D21" s="17"/>
      <c r="E21" s="17"/>
      <c r="F21" s="17"/>
      <c r="G21" s="17"/>
      <c r="H21" s="18"/>
      <c r="I21" s="27"/>
    </row>
    <row r="22" spans="1:9" ht="11.25" customHeight="1" x14ac:dyDescent="0.25">
      <c r="A22" s="13" t="s">
        <v>27</v>
      </c>
      <c r="B22" s="17">
        <v>27821956911</v>
      </c>
      <c r="C22" s="17">
        <v>0</v>
      </c>
      <c r="D22" s="17">
        <f t="shared" ref="D22:D85" si="4">B22+C22</f>
        <v>27821956911</v>
      </c>
      <c r="E22" s="17">
        <v>28629408949</v>
      </c>
      <c r="F22" s="17">
        <f t="shared" ref="F22:F32" si="5">E22</f>
        <v>28629408949</v>
      </c>
      <c r="G22" s="17">
        <f t="shared" ref="G22:G32" si="6">F22-B22</f>
        <v>807452038</v>
      </c>
      <c r="H22" s="18"/>
      <c r="I22" s="27"/>
    </row>
    <row r="23" spans="1:9" ht="11.25" customHeight="1" x14ac:dyDescent="0.25">
      <c r="A23" s="13" t="s">
        <v>28</v>
      </c>
      <c r="B23" s="17">
        <v>1779961032</v>
      </c>
      <c r="C23" s="17">
        <v>0</v>
      </c>
      <c r="D23" s="17">
        <f t="shared" si="4"/>
        <v>1779961032</v>
      </c>
      <c r="E23" s="17">
        <v>1763067210</v>
      </c>
      <c r="F23" s="17">
        <f t="shared" si="5"/>
        <v>1763067210</v>
      </c>
      <c r="G23" s="17">
        <f t="shared" si="6"/>
        <v>-16893822</v>
      </c>
      <c r="H23" s="18"/>
      <c r="I23" s="27"/>
    </row>
    <row r="24" spans="1:9" ht="11.25" customHeight="1" x14ac:dyDescent="0.25">
      <c r="A24" s="13" t="s">
        <v>29</v>
      </c>
      <c r="B24" s="17">
        <v>1555781256</v>
      </c>
      <c r="C24" s="17">
        <v>0</v>
      </c>
      <c r="D24" s="17">
        <f t="shared" si="4"/>
        <v>1555781256</v>
      </c>
      <c r="E24" s="17">
        <v>1914887440</v>
      </c>
      <c r="F24" s="17">
        <f t="shared" si="5"/>
        <v>1914887440</v>
      </c>
      <c r="G24" s="17">
        <f t="shared" si="6"/>
        <v>359106184</v>
      </c>
      <c r="H24" s="18"/>
      <c r="I24" s="27"/>
    </row>
    <row r="25" spans="1:9" ht="11.25" customHeight="1" x14ac:dyDescent="0.25">
      <c r="A25" s="13" t="s">
        <v>30</v>
      </c>
      <c r="B25" s="17">
        <v>605273465</v>
      </c>
      <c r="C25" s="17">
        <v>0</v>
      </c>
      <c r="D25" s="17">
        <f t="shared" si="4"/>
        <v>605273465</v>
      </c>
      <c r="E25" s="17">
        <v>563532269</v>
      </c>
      <c r="F25" s="17">
        <f t="shared" si="5"/>
        <v>563532269</v>
      </c>
      <c r="G25" s="17">
        <f t="shared" si="6"/>
        <v>-41741196</v>
      </c>
      <c r="H25" s="18"/>
      <c r="I25" s="27"/>
    </row>
    <row r="26" spans="1:9" ht="17.649999999999999" customHeight="1" x14ac:dyDescent="0.25">
      <c r="A26" s="13" t="s">
        <v>31</v>
      </c>
      <c r="B26" s="17">
        <v>0</v>
      </c>
      <c r="C26" s="17">
        <v>0</v>
      </c>
      <c r="D26" s="17">
        <f t="shared" si="4"/>
        <v>0</v>
      </c>
      <c r="E26" s="17">
        <v>0</v>
      </c>
      <c r="F26" s="17">
        <f t="shared" si="5"/>
        <v>0</v>
      </c>
      <c r="G26" s="17">
        <f t="shared" si="6"/>
        <v>0</v>
      </c>
      <c r="H26" s="18"/>
      <c r="I26" s="27"/>
    </row>
    <row r="27" spans="1:9" ht="19.899999999999999" customHeight="1" x14ac:dyDescent="0.25">
      <c r="A27" s="13" t="s">
        <v>32</v>
      </c>
      <c r="B27" s="17">
        <v>325171823</v>
      </c>
      <c r="C27" s="17">
        <v>0</v>
      </c>
      <c r="D27" s="17">
        <f t="shared" si="4"/>
        <v>325171823</v>
      </c>
      <c r="E27" s="17">
        <v>307476174</v>
      </c>
      <c r="F27" s="17">
        <f t="shared" si="5"/>
        <v>307476174</v>
      </c>
      <c r="G27" s="17">
        <f t="shared" si="6"/>
        <v>-17695649</v>
      </c>
      <c r="H27" s="18"/>
      <c r="I27" s="27"/>
    </row>
    <row r="28" spans="1:9" ht="24" customHeight="1" x14ac:dyDescent="0.25">
      <c r="A28" s="13" t="s">
        <v>33</v>
      </c>
      <c r="B28" s="17">
        <v>0</v>
      </c>
      <c r="C28" s="17">
        <v>0</v>
      </c>
      <c r="D28" s="17">
        <f t="shared" si="4"/>
        <v>0</v>
      </c>
      <c r="E28" s="17">
        <v>0</v>
      </c>
      <c r="F28" s="17">
        <f t="shared" si="5"/>
        <v>0</v>
      </c>
      <c r="G28" s="17">
        <f t="shared" si="6"/>
        <v>0</v>
      </c>
      <c r="H28" s="18"/>
      <c r="I28" s="27"/>
    </row>
    <row r="29" spans="1:9" x14ac:dyDescent="0.25">
      <c r="A29" s="13" t="s">
        <v>34</v>
      </c>
      <c r="B29" s="17">
        <v>0</v>
      </c>
      <c r="C29" s="17">
        <v>0</v>
      </c>
      <c r="D29" s="17">
        <f t="shared" si="4"/>
        <v>0</v>
      </c>
      <c r="E29" s="17">
        <v>0</v>
      </c>
      <c r="F29" s="17">
        <f t="shared" si="5"/>
        <v>0</v>
      </c>
      <c r="G29" s="17">
        <f t="shared" si="6"/>
        <v>0</v>
      </c>
      <c r="H29" s="18"/>
      <c r="I29" s="27"/>
    </row>
    <row r="30" spans="1:9" x14ac:dyDescent="0.25">
      <c r="A30" s="13" t="s">
        <v>35</v>
      </c>
      <c r="B30" s="17">
        <v>610190934</v>
      </c>
      <c r="C30" s="17">
        <v>0</v>
      </c>
      <c r="D30" s="17">
        <f t="shared" si="4"/>
        <v>610190934</v>
      </c>
      <c r="E30" s="17">
        <v>625412725</v>
      </c>
      <c r="F30" s="17">
        <f t="shared" si="5"/>
        <v>625412725</v>
      </c>
      <c r="G30" s="17">
        <f t="shared" si="6"/>
        <v>15221791</v>
      </c>
      <c r="H30" s="18"/>
      <c r="I30" s="27"/>
    </row>
    <row r="31" spans="1:9" x14ac:dyDescent="0.25">
      <c r="A31" s="13" t="s">
        <v>36</v>
      </c>
      <c r="B31" s="17">
        <v>1567519912</v>
      </c>
      <c r="C31" s="17">
        <v>0</v>
      </c>
      <c r="D31" s="17">
        <f>B31+C31</f>
        <v>1567519912</v>
      </c>
      <c r="E31" s="17">
        <v>1634796391</v>
      </c>
      <c r="F31" s="17">
        <f t="shared" si="5"/>
        <v>1634796391</v>
      </c>
      <c r="G31" s="17">
        <f t="shared" si="6"/>
        <v>67276479</v>
      </c>
      <c r="H31" s="18"/>
      <c r="I31" s="27"/>
    </row>
    <row r="32" spans="1:9" ht="22.5" x14ac:dyDescent="0.25">
      <c r="A32" s="13" t="s">
        <v>37</v>
      </c>
      <c r="B32" s="17">
        <v>0</v>
      </c>
      <c r="C32" s="17">
        <v>0</v>
      </c>
      <c r="D32" s="17">
        <f t="shared" si="4"/>
        <v>0</v>
      </c>
      <c r="E32" s="17">
        <v>0</v>
      </c>
      <c r="F32" s="17">
        <f t="shared" si="5"/>
        <v>0</v>
      </c>
      <c r="G32" s="17">
        <f t="shared" si="6"/>
        <v>0</v>
      </c>
      <c r="H32" s="18"/>
      <c r="I32" s="27"/>
    </row>
    <row r="33" spans="1:11" ht="11.25" customHeight="1" x14ac:dyDescent="0.25">
      <c r="A33" s="4" t="s">
        <v>15</v>
      </c>
      <c r="B33" s="16">
        <f t="shared" ref="B33:G33" si="7">B35+B36+B37+B38+B39</f>
        <v>2362924754</v>
      </c>
      <c r="C33" s="16">
        <f t="shared" si="7"/>
        <v>0</v>
      </c>
      <c r="D33" s="16">
        <f t="shared" si="7"/>
        <v>2362924754</v>
      </c>
      <c r="E33" s="16">
        <f t="shared" si="7"/>
        <v>2567587711</v>
      </c>
      <c r="F33" s="16">
        <f t="shared" si="7"/>
        <v>2567587711</v>
      </c>
      <c r="G33" s="16">
        <f t="shared" si="7"/>
        <v>204662957</v>
      </c>
      <c r="H33" s="18"/>
      <c r="I33" s="27"/>
    </row>
    <row r="34" spans="1:11" ht="11.25" customHeight="1" x14ac:dyDescent="0.25">
      <c r="A34" s="4" t="s">
        <v>38</v>
      </c>
      <c r="B34" s="17"/>
      <c r="C34" s="17"/>
      <c r="D34" s="17"/>
      <c r="E34" s="17"/>
      <c r="F34" s="17"/>
      <c r="G34" s="17">
        <f t="shared" ref="G34:G45" si="8">F34-B34</f>
        <v>0</v>
      </c>
      <c r="H34" s="18"/>
      <c r="I34" s="27"/>
    </row>
    <row r="35" spans="1:11" ht="11.25" customHeight="1" x14ac:dyDescent="0.25">
      <c r="A35" s="13" t="s">
        <v>39</v>
      </c>
      <c r="B35" s="17">
        <v>0</v>
      </c>
      <c r="C35" s="17">
        <v>0</v>
      </c>
      <c r="D35" s="17">
        <f>B35+C35</f>
        <v>0</v>
      </c>
      <c r="E35" s="17">
        <v>0</v>
      </c>
      <c r="F35" s="17">
        <f t="shared" ref="F35:F41" si="9">E35</f>
        <v>0</v>
      </c>
      <c r="G35" s="17">
        <f t="shared" si="8"/>
        <v>0</v>
      </c>
      <c r="H35" s="18"/>
      <c r="I35" s="27"/>
    </row>
    <row r="36" spans="1:11" ht="11.25" customHeight="1" x14ac:dyDescent="0.25">
      <c r="A36" s="13" t="s">
        <v>40</v>
      </c>
      <c r="B36" s="17">
        <v>43964730</v>
      </c>
      <c r="C36" s="17">
        <v>0</v>
      </c>
      <c r="D36" s="17">
        <f>B36+C36</f>
        <v>43964730</v>
      </c>
      <c r="E36" s="17">
        <v>43964724</v>
      </c>
      <c r="F36" s="17">
        <f t="shared" si="9"/>
        <v>43964724</v>
      </c>
      <c r="G36" s="17">
        <f t="shared" si="8"/>
        <v>-6</v>
      </c>
      <c r="H36" s="18"/>
      <c r="I36" s="27"/>
    </row>
    <row r="37" spans="1:11" ht="15" customHeight="1" x14ac:dyDescent="0.25">
      <c r="A37" s="13" t="s">
        <v>41</v>
      </c>
      <c r="B37" s="17">
        <v>216562365</v>
      </c>
      <c r="C37" s="17">
        <v>0</v>
      </c>
      <c r="D37" s="17">
        <f t="shared" si="4"/>
        <v>216562365</v>
      </c>
      <c r="E37" s="17">
        <v>245769063</v>
      </c>
      <c r="F37" s="17">
        <f t="shared" si="9"/>
        <v>245769063</v>
      </c>
      <c r="G37" s="17">
        <f t="shared" si="8"/>
        <v>29206698</v>
      </c>
      <c r="H37" s="18"/>
      <c r="I37" s="27"/>
    </row>
    <row r="38" spans="1:11" ht="18" customHeight="1" x14ac:dyDescent="0.25">
      <c r="A38" s="13" t="s">
        <v>42</v>
      </c>
      <c r="B38" s="17">
        <v>5430950</v>
      </c>
      <c r="C38" s="17">
        <v>0</v>
      </c>
      <c r="D38" s="17">
        <f t="shared" si="4"/>
        <v>5430950</v>
      </c>
      <c r="E38" s="17">
        <v>9469506</v>
      </c>
      <c r="F38" s="17">
        <f t="shared" si="9"/>
        <v>9469506</v>
      </c>
      <c r="G38" s="17">
        <f t="shared" si="8"/>
        <v>4038556</v>
      </c>
      <c r="H38" s="18"/>
      <c r="I38" s="27"/>
    </row>
    <row r="39" spans="1:11" ht="11.25" customHeight="1" x14ac:dyDescent="0.25">
      <c r="A39" s="13" t="s">
        <v>43</v>
      </c>
      <c r="B39" s="17">
        <v>2096966709</v>
      </c>
      <c r="C39" s="17">
        <v>0</v>
      </c>
      <c r="D39" s="17">
        <f>B39+C39</f>
        <v>2096966709</v>
      </c>
      <c r="E39" s="17">
        <v>2268384418</v>
      </c>
      <c r="F39" s="17">
        <f t="shared" si="9"/>
        <v>2268384418</v>
      </c>
      <c r="G39" s="17">
        <f t="shared" si="8"/>
        <v>171417709</v>
      </c>
      <c r="H39" s="18"/>
      <c r="I39" s="27"/>
    </row>
    <row r="40" spans="1:11" ht="11.25" customHeight="1" x14ac:dyDescent="0.25">
      <c r="A40" s="4" t="s">
        <v>74</v>
      </c>
      <c r="B40" s="17">
        <v>0</v>
      </c>
      <c r="C40" s="17">
        <v>0</v>
      </c>
      <c r="D40" s="17">
        <f t="shared" si="4"/>
        <v>0</v>
      </c>
      <c r="E40" s="17">
        <v>0</v>
      </c>
      <c r="F40" s="17">
        <f t="shared" si="9"/>
        <v>0</v>
      </c>
      <c r="G40" s="17">
        <f t="shared" si="8"/>
        <v>0</v>
      </c>
      <c r="H40" s="18"/>
      <c r="I40" s="27"/>
    </row>
    <row r="41" spans="1:11" ht="11.25" customHeight="1" x14ac:dyDescent="0.25">
      <c r="A41" s="4" t="s">
        <v>16</v>
      </c>
      <c r="B41" s="17">
        <v>0</v>
      </c>
      <c r="C41" s="17">
        <v>0</v>
      </c>
      <c r="D41" s="17">
        <f t="shared" si="4"/>
        <v>0</v>
      </c>
      <c r="E41" s="17">
        <v>0</v>
      </c>
      <c r="F41" s="17">
        <f t="shared" si="9"/>
        <v>0</v>
      </c>
      <c r="G41" s="17">
        <f t="shared" si="8"/>
        <v>0</v>
      </c>
      <c r="H41" s="18"/>
      <c r="I41" s="27"/>
    </row>
    <row r="42" spans="1:11" ht="11.25" customHeight="1" x14ac:dyDescent="0.25">
      <c r="A42" s="13" t="s">
        <v>44</v>
      </c>
      <c r="B42" s="17">
        <v>0</v>
      </c>
      <c r="C42" s="17">
        <v>0</v>
      </c>
      <c r="D42" s="17">
        <f t="shared" si="4"/>
        <v>0</v>
      </c>
      <c r="E42" s="17">
        <v>0</v>
      </c>
      <c r="F42" s="17">
        <v>0</v>
      </c>
      <c r="G42" s="17">
        <f t="shared" si="8"/>
        <v>0</v>
      </c>
      <c r="H42" s="18"/>
      <c r="I42" s="27"/>
    </row>
    <row r="43" spans="1:11" x14ac:dyDescent="0.25">
      <c r="A43" s="4" t="s">
        <v>73</v>
      </c>
      <c r="B43" s="17">
        <v>0</v>
      </c>
      <c r="C43" s="17">
        <v>0</v>
      </c>
      <c r="D43" s="17">
        <f t="shared" si="4"/>
        <v>0</v>
      </c>
      <c r="E43" s="17">
        <v>0</v>
      </c>
      <c r="F43" s="17">
        <f>F44+F45</f>
        <v>0</v>
      </c>
      <c r="G43" s="17">
        <f t="shared" si="8"/>
        <v>0</v>
      </c>
      <c r="H43" s="18"/>
      <c r="I43" s="27"/>
    </row>
    <row r="44" spans="1:11" x14ac:dyDescent="0.25">
      <c r="A44" s="13" t="s">
        <v>45</v>
      </c>
      <c r="B44" s="17">
        <v>0</v>
      </c>
      <c r="C44" s="17">
        <v>0</v>
      </c>
      <c r="D44" s="17">
        <f t="shared" si="4"/>
        <v>0</v>
      </c>
      <c r="E44" s="17">
        <v>0</v>
      </c>
      <c r="F44" s="17">
        <v>0</v>
      </c>
      <c r="G44" s="17">
        <f t="shared" si="8"/>
        <v>0</v>
      </c>
      <c r="H44" s="18"/>
      <c r="I44" s="27"/>
    </row>
    <row r="45" spans="1:11" x14ac:dyDescent="0.25">
      <c r="A45" s="13" t="s">
        <v>46</v>
      </c>
      <c r="B45" s="17">
        <v>0</v>
      </c>
      <c r="C45" s="17">
        <v>0</v>
      </c>
      <c r="D45" s="17">
        <f t="shared" si="4"/>
        <v>0</v>
      </c>
      <c r="E45" s="17">
        <v>0</v>
      </c>
      <c r="F45" s="17">
        <v>0</v>
      </c>
      <c r="G45" s="17">
        <f t="shared" si="8"/>
        <v>0</v>
      </c>
      <c r="H45" s="18"/>
      <c r="I45" s="27"/>
      <c r="J45" s="21"/>
    </row>
    <row r="46" spans="1:11" ht="9.75" customHeight="1" x14ac:dyDescent="0.25">
      <c r="A46" s="3"/>
      <c r="B46" s="9"/>
      <c r="C46" s="9"/>
      <c r="D46" s="17"/>
      <c r="E46" s="9"/>
      <c r="F46" s="9"/>
      <c r="G46" s="17"/>
      <c r="H46" s="18"/>
      <c r="I46" s="27"/>
    </row>
    <row r="47" spans="1:11" ht="22.5" x14ac:dyDescent="0.25">
      <c r="A47" s="2" t="s">
        <v>48</v>
      </c>
      <c r="B47" s="14">
        <f>B13+B14+B15+B16+B17+B18+B19+B20+B33+B40+B41+B43</f>
        <v>41852436599</v>
      </c>
      <c r="C47" s="14">
        <f>C13+C14+C15+C16+C17+C18+C19+C20+C33+C40+C41+C43</f>
        <v>0</v>
      </c>
      <c r="D47" s="16">
        <f>B47+C47</f>
        <v>41852436599</v>
      </c>
      <c r="E47" s="14">
        <f>E13+E14+E15+E16+E17+E18+E19+E20+E33+E40+E41+E43</f>
        <v>44918483027.839996</v>
      </c>
      <c r="F47" s="14">
        <f>F13+F14+F15+F16+F17+F18+F19+F20+F33+F40+F41+F43</f>
        <v>44918483027.839996</v>
      </c>
      <c r="G47" s="14">
        <f>G13+G14+G15+G16+G17+G18+G19+G20+G33+G40+G41+G43</f>
        <v>3066046428.8399992</v>
      </c>
      <c r="H47" s="18"/>
      <c r="I47" s="27"/>
      <c r="J47" s="1"/>
      <c r="K47" s="1"/>
    </row>
    <row r="48" spans="1:11" x14ac:dyDescent="0.25">
      <c r="A48" s="3"/>
      <c r="B48" s="9"/>
      <c r="C48" s="9"/>
      <c r="D48" s="17"/>
      <c r="E48" s="9"/>
      <c r="F48" s="9"/>
      <c r="G48" s="17"/>
      <c r="H48" s="18"/>
      <c r="I48" s="27"/>
    </row>
    <row r="49" spans="1:9" ht="29.25" customHeight="1" x14ac:dyDescent="0.25">
      <c r="A49" s="2" t="s">
        <v>50</v>
      </c>
      <c r="B49" s="9"/>
      <c r="C49" s="19"/>
      <c r="D49" s="20"/>
      <c r="E49" s="19"/>
      <c r="F49" s="19"/>
      <c r="G49" s="16">
        <f>G47</f>
        <v>3066046428.8399992</v>
      </c>
      <c r="H49" s="18"/>
      <c r="I49" s="27"/>
    </row>
    <row r="50" spans="1:9" ht="7.5" customHeight="1" x14ac:dyDescent="0.25">
      <c r="A50" s="3"/>
      <c r="B50" s="9"/>
      <c r="C50" s="9"/>
      <c r="D50" s="17"/>
      <c r="E50" s="9"/>
      <c r="F50" s="9"/>
      <c r="G50" s="17"/>
      <c r="H50" s="18"/>
      <c r="I50" s="27"/>
    </row>
    <row r="51" spans="1:9" x14ac:dyDescent="0.25">
      <c r="A51" s="2" t="s">
        <v>49</v>
      </c>
      <c r="B51" s="16"/>
      <c r="C51" s="16"/>
      <c r="D51" s="17"/>
      <c r="E51" s="16"/>
      <c r="F51" s="16"/>
      <c r="G51" s="17"/>
      <c r="H51" s="18"/>
      <c r="I51" s="27"/>
    </row>
    <row r="52" spans="1:9" x14ac:dyDescent="0.25">
      <c r="A52" s="4" t="s">
        <v>59</v>
      </c>
      <c r="B52" s="16">
        <f>B54+B56+B58+B60+B62+B64+B66+B68</f>
        <v>54992737027</v>
      </c>
      <c r="C52" s="16">
        <f>C54+C56+C58+C60+C62+C64+C66+C68</f>
        <v>0</v>
      </c>
      <c r="D52" s="16">
        <f>B52+C52</f>
        <v>54992737027</v>
      </c>
      <c r="E52" s="16">
        <f>E54+E56+E58+E60+E62+E64+E66+E68</f>
        <v>53750412733.799995</v>
      </c>
      <c r="F52" s="16">
        <f>F54+F56+F58+F60+F62+F64+F66+F68</f>
        <v>53750412733.799995</v>
      </c>
      <c r="G52" s="16">
        <f>F52-B52</f>
        <v>-1242324293.2000046</v>
      </c>
      <c r="H52" s="18"/>
      <c r="I52" s="27"/>
    </row>
    <row r="53" spans="1:9" ht="6" customHeight="1" x14ac:dyDescent="0.25">
      <c r="A53" s="4"/>
      <c r="B53" s="17"/>
      <c r="C53" s="17"/>
      <c r="D53" s="17"/>
      <c r="E53" s="17"/>
      <c r="F53" s="17"/>
      <c r="G53" s="17"/>
      <c r="H53" s="18"/>
      <c r="I53" s="27"/>
    </row>
    <row r="54" spans="1:9" ht="22.5" x14ac:dyDescent="0.25">
      <c r="A54" s="13" t="s">
        <v>51</v>
      </c>
      <c r="B54" s="17">
        <v>30853389772</v>
      </c>
      <c r="C54" s="17">
        <v>0</v>
      </c>
      <c r="D54" s="17">
        <f t="shared" si="4"/>
        <v>30853389772</v>
      </c>
      <c r="E54" s="17">
        <v>30974171118.509998</v>
      </c>
      <c r="F54" s="17">
        <f>E54</f>
        <v>30974171118.509998</v>
      </c>
      <c r="G54" s="17">
        <f>F54-B54</f>
        <v>120781346.50999832</v>
      </c>
      <c r="H54" s="18"/>
      <c r="I54" s="27"/>
    </row>
    <row r="55" spans="1:9" ht="4.5" customHeight="1" x14ac:dyDescent="0.25">
      <c r="A55" s="13"/>
      <c r="B55" s="17"/>
      <c r="C55" s="17"/>
      <c r="D55" s="17"/>
      <c r="E55" s="17"/>
      <c r="F55" s="17"/>
      <c r="G55" s="17"/>
      <c r="H55" s="18"/>
      <c r="I55" s="27"/>
    </row>
    <row r="56" spans="1:9" ht="19.149999999999999" customHeight="1" x14ac:dyDescent="0.25">
      <c r="A56" s="13" t="s">
        <v>52</v>
      </c>
      <c r="B56" s="17">
        <v>3425707413</v>
      </c>
      <c r="C56" s="17">
        <v>0</v>
      </c>
      <c r="D56" s="17">
        <f t="shared" si="4"/>
        <v>3425707413</v>
      </c>
      <c r="E56" s="17">
        <v>3504546019.77</v>
      </c>
      <c r="F56" s="17">
        <f>E56</f>
        <v>3504546019.77</v>
      </c>
      <c r="G56" s="17">
        <f>F56-B56</f>
        <v>78838606.769999981</v>
      </c>
      <c r="H56" s="18"/>
      <c r="I56" s="27"/>
    </row>
    <row r="57" spans="1:9" ht="8.25" customHeight="1" x14ac:dyDescent="0.25">
      <c r="A57" s="13"/>
      <c r="B57" s="17"/>
      <c r="C57" s="17"/>
      <c r="D57" s="17">
        <f t="shared" si="4"/>
        <v>0</v>
      </c>
      <c r="E57" s="17"/>
      <c r="F57" s="17"/>
      <c r="G57" s="17"/>
      <c r="H57" s="18"/>
      <c r="I57" s="27"/>
    </row>
    <row r="58" spans="1:9" ht="22.5" x14ac:dyDescent="0.25">
      <c r="A58" s="13" t="s">
        <v>53</v>
      </c>
      <c r="B58" s="17">
        <v>11238819271</v>
      </c>
      <c r="C58" s="17">
        <v>0</v>
      </c>
      <c r="D58" s="17">
        <f t="shared" si="4"/>
        <v>11238819271</v>
      </c>
      <c r="E58" s="17">
        <v>10113812338</v>
      </c>
      <c r="F58" s="17">
        <f>E58</f>
        <v>10113812338</v>
      </c>
      <c r="G58" s="17">
        <f>F58-B58</f>
        <v>-1125006933</v>
      </c>
      <c r="H58" s="18"/>
      <c r="I58" s="27"/>
    </row>
    <row r="59" spans="1:9" ht="6.75" customHeight="1" x14ac:dyDescent="0.25">
      <c r="A59" s="13"/>
      <c r="B59" s="17"/>
      <c r="C59" s="17"/>
      <c r="D59" s="17"/>
      <c r="E59" s="17"/>
      <c r="F59" s="17"/>
      <c r="G59" s="17"/>
      <c r="H59" s="18"/>
      <c r="I59" s="27"/>
    </row>
    <row r="60" spans="1:9" ht="33.75" x14ac:dyDescent="0.25">
      <c r="A60" s="13" t="s">
        <v>54</v>
      </c>
      <c r="B60" s="17">
        <v>4089676209</v>
      </c>
      <c r="C60" s="17">
        <v>0</v>
      </c>
      <c r="D60" s="17">
        <f t="shared" si="4"/>
        <v>4089676209</v>
      </c>
      <c r="E60" s="17">
        <v>4085579862</v>
      </c>
      <c r="F60" s="17">
        <f>E60</f>
        <v>4085579862</v>
      </c>
      <c r="G60" s="17">
        <f>F60-B60</f>
        <v>-4096347</v>
      </c>
      <c r="H60" s="18"/>
      <c r="I60" s="27"/>
    </row>
    <row r="61" spans="1:9" ht="4.5" customHeight="1" x14ac:dyDescent="0.25">
      <c r="A61" s="13"/>
      <c r="B61" s="17"/>
      <c r="C61" s="17"/>
      <c r="D61" s="17"/>
      <c r="E61" s="17"/>
      <c r="F61" s="17"/>
      <c r="G61" s="17"/>
      <c r="H61" s="18"/>
      <c r="I61" s="27"/>
    </row>
    <row r="62" spans="1:9" x14ac:dyDescent="0.25">
      <c r="A62" s="13" t="s">
        <v>56</v>
      </c>
      <c r="B62" s="17">
        <v>1927056526</v>
      </c>
      <c r="C62" s="17">
        <v>0</v>
      </c>
      <c r="D62" s="17">
        <f t="shared" si="4"/>
        <v>1927056526</v>
      </c>
      <c r="E62" s="17">
        <v>1710352635</v>
      </c>
      <c r="F62" s="17">
        <f>E62</f>
        <v>1710352635</v>
      </c>
      <c r="G62" s="17">
        <f>F62-B62</f>
        <v>-216703891</v>
      </c>
      <c r="H62" s="18"/>
      <c r="I62" s="27"/>
    </row>
    <row r="63" spans="1:9" ht="4.5" customHeight="1" x14ac:dyDescent="0.25">
      <c r="A63" s="13"/>
      <c r="B63" s="17"/>
      <c r="C63" s="17"/>
      <c r="D63" s="17"/>
      <c r="E63" s="17"/>
      <c r="F63" s="17"/>
      <c r="G63" s="17"/>
      <c r="H63" s="18"/>
      <c r="I63" s="27"/>
    </row>
    <row r="64" spans="1:9" ht="22.5" x14ac:dyDescent="0.25">
      <c r="A64" s="13" t="s">
        <v>55</v>
      </c>
      <c r="B64" s="17">
        <v>208889867</v>
      </c>
      <c r="C64" s="17">
        <v>0</v>
      </c>
      <c r="D64" s="17">
        <f t="shared" si="4"/>
        <v>208889867</v>
      </c>
      <c r="E64" s="17">
        <v>213283697.51999998</v>
      </c>
      <c r="F64" s="17">
        <f>E64</f>
        <v>213283697.51999998</v>
      </c>
      <c r="G64" s="17">
        <f>F64-B64</f>
        <v>4393830.5199999809</v>
      </c>
      <c r="H64" s="18"/>
      <c r="I64" s="27"/>
    </row>
    <row r="65" spans="1:9" ht="8.65" customHeight="1" x14ac:dyDescent="0.25">
      <c r="A65" s="13"/>
      <c r="B65" s="17"/>
      <c r="C65" s="17"/>
      <c r="D65" s="17"/>
      <c r="E65" s="17"/>
      <c r="F65" s="17">
        <f>E65</f>
        <v>0</v>
      </c>
      <c r="G65" s="17"/>
      <c r="H65" s="18"/>
      <c r="I65" s="27"/>
    </row>
    <row r="66" spans="1:9" ht="24" customHeight="1" x14ac:dyDescent="0.25">
      <c r="A66" s="28" t="s">
        <v>57</v>
      </c>
      <c r="B66" s="22">
        <v>231636496</v>
      </c>
      <c r="C66" s="22">
        <v>0</v>
      </c>
      <c r="D66" s="22">
        <f t="shared" si="4"/>
        <v>231636496</v>
      </c>
      <c r="E66" s="22">
        <v>263453889</v>
      </c>
      <c r="F66" s="22">
        <f>E66</f>
        <v>263453889</v>
      </c>
      <c r="G66" s="22">
        <f>F66-B66</f>
        <v>31817393</v>
      </c>
      <c r="H66" s="18"/>
      <c r="I66" s="27"/>
    </row>
    <row r="67" spans="1:9" ht="3.75" customHeight="1" x14ac:dyDescent="0.25">
      <c r="A67" s="13"/>
      <c r="B67" s="17"/>
      <c r="C67" s="17"/>
      <c r="D67" s="17"/>
      <c r="E67" s="17"/>
      <c r="F67" s="17"/>
      <c r="G67" s="17"/>
      <c r="H67" s="18"/>
      <c r="I67" s="27"/>
    </row>
    <row r="68" spans="1:9" ht="25.9" customHeight="1" x14ac:dyDescent="0.25">
      <c r="A68" s="13" t="s">
        <v>58</v>
      </c>
      <c r="B68" s="17">
        <v>3017561473</v>
      </c>
      <c r="C68" s="17">
        <v>0</v>
      </c>
      <c r="D68" s="17">
        <f t="shared" si="4"/>
        <v>3017561473</v>
      </c>
      <c r="E68" s="17">
        <v>2885213174</v>
      </c>
      <c r="F68" s="17">
        <f>E68</f>
        <v>2885213174</v>
      </c>
      <c r="G68" s="17">
        <f>F68-B68</f>
        <v>-132348299</v>
      </c>
      <c r="H68" s="18"/>
      <c r="I68" s="27"/>
    </row>
    <row r="69" spans="1:9" ht="3.4" customHeight="1" x14ac:dyDescent="0.25">
      <c r="A69" s="13"/>
      <c r="B69" s="17"/>
      <c r="C69" s="17"/>
      <c r="D69" s="17"/>
      <c r="E69" s="17"/>
      <c r="F69" s="17"/>
      <c r="G69" s="17"/>
      <c r="H69" s="18"/>
      <c r="I69" s="27"/>
    </row>
    <row r="70" spans="1:9" x14ac:dyDescent="0.25">
      <c r="A70" s="4" t="s">
        <v>60</v>
      </c>
      <c r="B70" s="17">
        <f>B72+B73+B74+B75</f>
        <v>3083242888</v>
      </c>
      <c r="C70" s="17">
        <f>C72+C73+C74+C75</f>
        <v>0</v>
      </c>
      <c r="D70" s="17">
        <f>D72+D73+D74+D75</f>
        <v>3083242888</v>
      </c>
      <c r="E70" s="17">
        <f>E72+E73+E74+E75</f>
        <v>3173842760.7000003</v>
      </c>
      <c r="F70" s="17">
        <f>F72+F73+F74+F75</f>
        <v>3173842760.7000003</v>
      </c>
      <c r="G70" s="17">
        <f t="shared" ref="G70:G77" si="10">F70-B70</f>
        <v>90599872.700000286</v>
      </c>
      <c r="H70" s="18"/>
      <c r="I70" s="27"/>
    </row>
    <row r="71" spans="1:9" ht="2.25" customHeight="1" x14ac:dyDescent="0.25">
      <c r="A71" s="4"/>
      <c r="B71" s="17"/>
      <c r="C71" s="17">
        <v>0</v>
      </c>
      <c r="D71" s="17">
        <f t="shared" si="4"/>
        <v>0</v>
      </c>
      <c r="E71" s="17"/>
      <c r="F71" s="17"/>
      <c r="G71" s="17">
        <f t="shared" si="10"/>
        <v>0</v>
      </c>
      <c r="H71" s="18"/>
      <c r="I71" s="27"/>
    </row>
    <row r="72" spans="1:9" ht="11.25" customHeight="1" x14ac:dyDescent="0.25">
      <c r="A72" s="13" t="s">
        <v>61</v>
      </c>
      <c r="B72" s="17">
        <v>0</v>
      </c>
      <c r="C72" s="17">
        <v>0</v>
      </c>
      <c r="D72" s="17">
        <f t="shared" si="4"/>
        <v>0</v>
      </c>
      <c r="E72" s="17">
        <v>0</v>
      </c>
      <c r="F72" s="17">
        <v>0</v>
      </c>
      <c r="G72" s="17">
        <f t="shared" si="10"/>
        <v>0</v>
      </c>
      <c r="H72" s="18"/>
      <c r="I72" s="27"/>
    </row>
    <row r="73" spans="1:9" ht="11.25" customHeight="1" x14ac:dyDescent="0.25">
      <c r="A73" s="13" t="s">
        <v>62</v>
      </c>
      <c r="B73" s="17">
        <v>0</v>
      </c>
      <c r="C73" s="17">
        <v>0</v>
      </c>
      <c r="D73" s="17">
        <f t="shared" si="4"/>
        <v>0</v>
      </c>
      <c r="E73" s="17">
        <v>0</v>
      </c>
      <c r="F73" s="17">
        <v>0</v>
      </c>
      <c r="G73" s="17">
        <f t="shared" si="10"/>
        <v>0</v>
      </c>
      <c r="H73" s="18"/>
      <c r="I73" s="27"/>
    </row>
    <row r="74" spans="1:9" ht="11.25" customHeight="1" x14ac:dyDescent="0.25">
      <c r="A74" s="13" t="s">
        <v>63</v>
      </c>
      <c r="B74" s="17">
        <v>0</v>
      </c>
      <c r="C74" s="17">
        <v>0</v>
      </c>
      <c r="D74" s="17">
        <f t="shared" si="4"/>
        <v>0</v>
      </c>
      <c r="E74" s="17">
        <v>0</v>
      </c>
      <c r="F74" s="17">
        <v>0</v>
      </c>
      <c r="G74" s="17">
        <f t="shared" si="10"/>
        <v>0</v>
      </c>
      <c r="H74" s="18"/>
      <c r="I74" s="27"/>
    </row>
    <row r="75" spans="1:9" ht="10.9" customHeight="1" x14ac:dyDescent="0.25">
      <c r="A75" s="13" t="s">
        <v>72</v>
      </c>
      <c r="B75" s="17">
        <v>3083242888</v>
      </c>
      <c r="C75" s="17">
        <v>0</v>
      </c>
      <c r="D75" s="17">
        <f>B75+C75</f>
        <v>3083242888</v>
      </c>
      <c r="E75" s="17">
        <v>3173842760.7000003</v>
      </c>
      <c r="F75" s="17">
        <f>E75</f>
        <v>3173842760.7000003</v>
      </c>
      <c r="G75" s="17">
        <f t="shared" si="10"/>
        <v>90599872.700000286</v>
      </c>
      <c r="H75" s="18"/>
      <c r="I75" s="27"/>
    </row>
    <row r="76" spans="1:9" ht="3.75" customHeight="1" x14ac:dyDescent="0.25">
      <c r="A76" s="4"/>
      <c r="B76" s="17"/>
      <c r="C76" s="17">
        <v>0</v>
      </c>
      <c r="D76" s="17">
        <f t="shared" si="4"/>
        <v>0</v>
      </c>
      <c r="E76" s="17"/>
      <c r="F76" s="17">
        <f>E76</f>
        <v>0</v>
      </c>
      <c r="G76" s="17">
        <f t="shared" si="10"/>
        <v>0</v>
      </c>
      <c r="H76" s="18"/>
      <c r="I76" s="27"/>
    </row>
    <row r="77" spans="1:9" x14ac:dyDescent="0.25">
      <c r="A77" s="4" t="s">
        <v>64</v>
      </c>
      <c r="B77" s="17">
        <f>B78+B79</f>
        <v>28590008</v>
      </c>
      <c r="C77" s="17">
        <f>C78+C79</f>
        <v>0</v>
      </c>
      <c r="D77" s="17">
        <f>D78+D79</f>
        <v>28590008</v>
      </c>
      <c r="E77" s="17">
        <f>E78+E79</f>
        <v>80234390.769999996</v>
      </c>
      <c r="F77" s="17">
        <f>F78+F79</f>
        <v>80234390.769999996</v>
      </c>
      <c r="G77" s="17">
        <f t="shared" si="10"/>
        <v>51644382.769999996</v>
      </c>
      <c r="H77" s="18"/>
      <c r="I77" s="27"/>
    </row>
    <row r="78" spans="1:9" ht="22.5" x14ac:dyDescent="0.25">
      <c r="A78" s="13" t="s">
        <v>65</v>
      </c>
      <c r="B78" s="17">
        <v>28590008</v>
      </c>
      <c r="C78" s="17">
        <v>0</v>
      </c>
      <c r="D78" s="17">
        <f t="shared" si="4"/>
        <v>28590008</v>
      </c>
      <c r="E78" s="17">
        <v>80234390.769999996</v>
      </c>
      <c r="F78" s="17">
        <f>E78</f>
        <v>80234390.769999996</v>
      </c>
      <c r="G78" s="17">
        <f t="shared" ref="G78:G83" si="11">F78-B78</f>
        <v>51644382.769999996</v>
      </c>
      <c r="H78" s="18"/>
      <c r="I78" s="27"/>
    </row>
    <row r="79" spans="1:9" x14ac:dyDescent="0.25">
      <c r="A79" s="13" t="s">
        <v>66</v>
      </c>
      <c r="B79" s="17">
        <v>0</v>
      </c>
      <c r="C79" s="17">
        <v>0</v>
      </c>
      <c r="D79" s="17">
        <f t="shared" si="4"/>
        <v>0</v>
      </c>
      <c r="E79" s="17">
        <v>0</v>
      </c>
      <c r="F79" s="17">
        <f>E79</f>
        <v>0</v>
      </c>
      <c r="G79" s="17">
        <f t="shared" si="11"/>
        <v>0</v>
      </c>
      <c r="H79" s="18"/>
      <c r="I79" s="27"/>
    </row>
    <row r="80" spans="1:9" ht="3" customHeight="1" x14ac:dyDescent="0.25">
      <c r="A80" s="13"/>
      <c r="B80" s="17"/>
      <c r="C80" s="17">
        <v>0</v>
      </c>
      <c r="D80" s="17">
        <f t="shared" si="4"/>
        <v>0</v>
      </c>
      <c r="E80" s="17"/>
      <c r="F80" s="17">
        <f>E80</f>
        <v>0</v>
      </c>
      <c r="G80" s="17">
        <f t="shared" si="11"/>
        <v>0</v>
      </c>
      <c r="H80" s="18"/>
      <c r="I80" s="27"/>
    </row>
    <row r="81" spans="1:9" ht="22.5" x14ac:dyDescent="0.25">
      <c r="A81" s="4" t="s">
        <v>9</v>
      </c>
      <c r="B81" s="17">
        <v>3043961315</v>
      </c>
      <c r="C81" s="17">
        <v>0</v>
      </c>
      <c r="D81" s="17">
        <f>B81+C81</f>
        <v>3043961315</v>
      </c>
      <c r="E81" s="17">
        <v>3677074126.7800002</v>
      </c>
      <c r="F81" s="17">
        <f>E81</f>
        <v>3677074126.7800002</v>
      </c>
      <c r="G81" s="17">
        <f>F81-B81</f>
        <v>633112811.78000021</v>
      </c>
      <c r="H81" s="18"/>
      <c r="I81" s="27"/>
    </row>
    <row r="82" spans="1:9" x14ac:dyDescent="0.25">
      <c r="A82" s="4" t="s">
        <v>10</v>
      </c>
      <c r="B82" s="10">
        <f>B83</f>
        <v>1</v>
      </c>
      <c r="C82" s="10">
        <v>0</v>
      </c>
      <c r="D82" s="17">
        <f>B82+C82</f>
        <v>1</v>
      </c>
      <c r="E82" s="17">
        <f>E83</f>
        <v>80907313.280000001</v>
      </c>
      <c r="F82" s="17">
        <f>F83</f>
        <v>80907313.280000001</v>
      </c>
      <c r="G82" s="17">
        <f t="shared" si="11"/>
        <v>80907312.280000001</v>
      </c>
      <c r="H82" s="18"/>
      <c r="I82" s="27"/>
    </row>
    <row r="83" spans="1:9" ht="22.5" x14ac:dyDescent="0.25">
      <c r="A83" s="4" t="s">
        <v>4</v>
      </c>
      <c r="B83" s="10">
        <v>1</v>
      </c>
      <c r="C83" s="10">
        <v>0</v>
      </c>
      <c r="D83" s="17">
        <f t="shared" si="4"/>
        <v>1</v>
      </c>
      <c r="E83" s="17">
        <v>80907313.280000001</v>
      </c>
      <c r="F83" s="17">
        <f>E83</f>
        <v>80907313.280000001</v>
      </c>
      <c r="G83" s="17">
        <f t="shared" si="11"/>
        <v>80907312.280000001</v>
      </c>
      <c r="H83" s="18"/>
      <c r="I83" s="27"/>
    </row>
    <row r="84" spans="1:9" x14ac:dyDescent="0.25">
      <c r="A84" s="4"/>
      <c r="B84" s="17"/>
      <c r="C84" s="17"/>
      <c r="D84" s="17"/>
      <c r="E84" s="17"/>
      <c r="F84" s="17"/>
      <c r="G84" s="17"/>
      <c r="H84" s="18"/>
      <c r="I84" s="27"/>
    </row>
    <row r="85" spans="1:9" ht="22.5" x14ac:dyDescent="0.25">
      <c r="A85" s="2" t="s">
        <v>67</v>
      </c>
      <c r="B85" s="16">
        <f>B52+B70+B77+B81+B82</f>
        <v>61148531239</v>
      </c>
      <c r="C85" s="16">
        <f>C52+C70+C77+C81+C82</f>
        <v>0</v>
      </c>
      <c r="D85" s="16">
        <f t="shared" si="4"/>
        <v>61148531239</v>
      </c>
      <c r="E85" s="16">
        <f>E52+E70+E77+E81+E82</f>
        <v>60762471325.329987</v>
      </c>
      <c r="F85" s="16">
        <f>F52+F70+F77+F81+F82</f>
        <v>60762471325.329987</v>
      </c>
      <c r="G85" s="16">
        <f>F85-B85</f>
        <v>-386059913.67001343</v>
      </c>
      <c r="H85" s="18"/>
      <c r="I85" s="27"/>
    </row>
    <row r="86" spans="1:9" x14ac:dyDescent="0.25">
      <c r="A86" s="2"/>
      <c r="B86" s="16"/>
      <c r="C86" s="16"/>
      <c r="D86" s="17"/>
      <c r="E86" s="16"/>
      <c r="F86" s="16"/>
      <c r="G86" s="17"/>
      <c r="H86" s="18"/>
      <c r="I86" s="27"/>
    </row>
    <row r="87" spans="1:9" ht="11.25" customHeight="1" x14ac:dyDescent="0.25">
      <c r="A87" s="2" t="s">
        <v>70</v>
      </c>
      <c r="B87" s="16">
        <f t="shared" ref="B87:G87" si="12">B88</f>
        <v>0</v>
      </c>
      <c r="C87" s="16">
        <f t="shared" si="12"/>
        <v>0</v>
      </c>
      <c r="D87" s="16">
        <f t="shared" si="12"/>
        <v>0</v>
      </c>
      <c r="E87" s="16">
        <f t="shared" si="12"/>
        <v>0</v>
      </c>
      <c r="F87" s="16">
        <f t="shared" si="12"/>
        <v>0</v>
      </c>
      <c r="G87" s="16">
        <f t="shared" si="12"/>
        <v>0</v>
      </c>
      <c r="H87" s="18"/>
      <c r="I87" s="27"/>
    </row>
    <row r="88" spans="1:9" ht="14.25" customHeight="1" x14ac:dyDescent="0.25">
      <c r="A88" s="4" t="s">
        <v>71</v>
      </c>
      <c r="B88" s="17">
        <v>0</v>
      </c>
      <c r="C88" s="17">
        <v>0</v>
      </c>
      <c r="D88" s="17">
        <f>B88+C88</f>
        <v>0</v>
      </c>
      <c r="E88" s="17">
        <v>0</v>
      </c>
      <c r="F88" s="17">
        <f>E88</f>
        <v>0</v>
      </c>
      <c r="G88" s="17">
        <f>F88-B88</f>
        <v>0</v>
      </c>
      <c r="H88" s="18"/>
      <c r="I88" s="27"/>
    </row>
    <row r="89" spans="1:9" ht="8.25" customHeight="1" x14ac:dyDescent="0.25">
      <c r="A89" s="4"/>
      <c r="B89" s="17"/>
      <c r="C89" s="17"/>
      <c r="D89" s="17"/>
      <c r="E89" s="17"/>
      <c r="F89" s="17"/>
      <c r="G89" s="17"/>
      <c r="H89" s="18"/>
      <c r="I89" s="27"/>
    </row>
    <row r="90" spans="1:9" x14ac:dyDescent="0.25">
      <c r="A90" s="3"/>
      <c r="B90" s="16"/>
      <c r="C90" s="16"/>
      <c r="D90" s="17"/>
      <c r="E90" s="16"/>
      <c r="F90" s="16"/>
      <c r="G90" s="17"/>
      <c r="H90" s="18"/>
      <c r="I90" s="27"/>
    </row>
    <row r="91" spans="1:9" x14ac:dyDescent="0.25">
      <c r="A91" s="2" t="s">
        <v>68</v>
      </c>
      <c r="B91" s="14">
        <f>B47+B85+B87</f>
        <v>103000967838</v>
      </c>
      <c r="C91" s="14">
        <f>C47+C85+C87</f>
        <v>0</v>
      </c>
      <c r="D91" s="16">
        <f>B91+C91</f>
        <v>103000967838</v>
      </c>
      <c r="E91" s="14">
        <f>E47+E85+E87</f>
        <v>105680954353.16998</v>
      </c>
      <c r="F91" s="14">
        <f>F47+F85+F87</f>
        <v>105680954353.16998</v>
      </c>
      <c r="G91" s="16">
        <f>F91-B91</f>
        <v>2679986515.1699829</v>
      </c>
      <c r="H91" s="18"/>
      <c r="I91" s="27"/>
    </row>
    <row r="92" spans="1:9" ht="11.25" customHeight="1" x14ac:dyDescent="0.25">
      <c r="A92" s="3"/>
      <c r="B92" s="5"/>
      <c r="C92" s="5"/>
      <c r="D92" s="17"/>
      <c r="E92" s="5"/>
      <c r="F92" s="5"/>
      <c r="G92" s="17"/>
      <c r="I92" s="27"/>
    </row>
    <row r="93" spans="1:9" x14ac:dyDescent="0.25">
      <c r="A93" s="29" t="s">
        <v>1</v>
      </c>
      <c r="B93" s="5"/>
      <c r="C93" s="5"/>
      <c r="D93" s="17"/>
      <c r="E93" s="5"/>
      <c r="F93" s="5"/>
      <c r="G93" s="17"/>
      <c r="I93" s="27"/>
    </row>
    <row r="94" spans="1:9" ht="24.75" customHeight="1" x14ac:dyDescent="0.25">
      <c r="A94" s="30" t="s">
        <v>69</v>
      </c>
      <c r="B94" s="31">
        <v>0</v>
      </c>
      <c r="C94" s="31">
        <v>0</v>
      </c>
      <c r="D94" s="31">
        <f>B94+C94</f>
        <v>0</v>
      </c>
      <c r="E94" s="42">
        <v>0</v>
      </c>
      <c r="F94" s="37">
        <v>0</v>
      </c>
      <c r="G94" s="38">
        <f>F94-B94</f>
        <v>0</v>
      </c>
      <c r="I94" s="27"/>
    </row>
    <row r="95" spans="1:9" ht="24.75" customHeight="1" x14ac:dyDescent="0.25">
      <c r="A95" s="30" t="s">
        <v>2</v>
      </c>
      <c r="B95" s="37">
        <v>0</v>
      </c>
      <c r="C95" s="37">
        <v>0</v>
      </c>
      <c r="D95" s="38">
        <v>0</v>
      </c>
      <c r="E95" s="37">
        <v>0</v>
      </c>
      <c r="F95" s="37">
        <v>0</v>
      </c>
      <c r="G95" s="38">
        <v>0</v>
      </c>
      <c r="I95" s="27"/>
    </row>
    <row r="96" spans="1:9" x14ac:dyDescent="0.25">
      <c r="A96" s="2" t="s">
        <v>3</v>
      </c>
      <c r="B96" s="32">
        <f>B94+B95</f>
        <v>0</v>
      </c>
      <c r="C96" s="32">
        <f>C94+C95</f>
        <v>0</v>
      </c>
      <c r="D96" s="32">
        <f>D94+D95</f>
        <v>0</v>
      </c>
      <c r="E96" s="37">
        <f>E94+E95</f>
        <v>0</v>
      </c>
      <c r="F96" s="37">
        <f>F94+F95</f>
        <v>0</v>
      </c>
      <c r="G96" s="38">
        <f>F96-B96</f>
        <v>0</v>
      </c>
      <c r="I96" s="27"/>
    </row>
    <row r="97" spans="1:9" ht="9" customHeight="1" thickBot="1" x14ac:dyDescent="0.3">
      <c r="A97" s="33"/>
      <c r="B97" s="34"/>
      <c r="C97" s="34"/>
      <c r="D97" s="34"/>
      <c r="E97" s="34"/>
      <c r="F97" s="34"/>
      <c r="G97" s="34"/>
      <c r="I97" s="27"/>
    </row>
    <row r="98" spans="1:9" x14ac:dyDescent="0.25">
      <c r="B98" s="1"/>
      <c r="E98" s="21"/>
      <c r="F98" s="18"/>
      <c r="I98" s="27"/>
    </row>
    <row r="100" spans="1:9" x14ac:dyDescent="0.25">
      <c r="E100" s="21"/>
      <c r="F100" s="18"/>
    </row>
    <row r="101" spans="1:9" x14ac:dyDescent="0.25">
      <c r="E101" s="36"/>
    </row>
    <row r="102" spans="1:9" x14ac:dyDescent="0.25">
      <c r="E102" s="35"/>
    </row>
    <row r="103" spans="1:9" x14ac:dyDescent="0.25">
      <c r="E103" s="1"/>
    </row>
    <row r="105" spans="1:9" x14ac:dyDescent="0.25">
      <c r="E105" s="21"/>
    </row>
    <row r="106" spans="1:9" x14ac:dyDescent="0.25">
      <c r="E106" s="35"/>
    </row>
  </sheetData>
  <mergeCells count="7">
    <mergeCell ref="A5:G5"/>
    <mergeCell ref="A6:G6"/>
    <mergeCell ref="A8:G8"/>
    <mergeCell ref="A7:G7"/>
    <mergeCell ref="A9:A10"/>
    <mergeCell ref="G9:G10"/>
    <mergeCell ref="B9:F9"/>
  </mergeCells>
  <printOptions horizontalCentered="1"/>
  <pageMargins left="0.70866141732283472" right="0.70866141732283472" top="0.74803149606299213" bottom="0.94488188976377963" header="0.31496062992125984" footer="0.51181102362204722"/>
  <pageSetup scale="70" orientation="portrait" r:id="rId1"/>
  <ignoredErrors>
    <ignoredError sqref="D77 D85 D91 D52 D47 D33 F82 F7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</dc:creator>
  <cp:lastModifiedBy>Josefina Martinez</cp:lastModifiedBy>
  <cp:lastPrinted>2026-04-10T18:17:01Z</cp:lastPrinted>
  <dcterms:created xsi:type="dcterms:W3CDTF">2016-11-14T19:23:00Z</dcterms:created>
  <dcterms:modified xsi:type="dcterms:W3CDTF">2026-05-08T17:05:46Z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